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3"/>
  <workbookPr codeName="ThisWorkbook" defaultThemeVersion="166925"/>
  <mc:AlternateContent xmlns:mc="http://schemas.openxmlformats.org/markup-compatibility/2006">
    <mc:Choice Requires="x15">
      <x15ac:absPath xmlns:x15ac="http://schemas.microsoft.com/office/spreadsheetml/2010/11/ac" url="Y:\Origination Workbooks\ENTITY STATICS\"/>
    </mc:Choice>
  </mc:AlternateContent>
  <xr:revisionPtr revIDLastSave="0" documentId="13_ncr:1_{8476EF2A-268F-4D17-AC34-72FF5F46C8F2}" xr6:coauthVersionLast="36" xr6:coauthVersionMax="36" xr10:uidLastSave="{00000000-0000-0000-0000-000000000000}"/>
  <workbookProtection workbookAlgorithmName="SHA-512" workbookHashValue="fkTIOmRkbJscOSvrAybt4gWeEeFOe6zx0bDVjJYfN+1mCAdcUQq3vFcq0AHVkCVU+Eoha06ra+4JAWGRDp5GBA==" workbookSaltValue="2lMDC//DMx2EjS0oe0QjPA==" workbookSpinCount="100000" lockStructure="1"/>
  <bookViews>
    <workbookView xWindow="0" yWindow="19200" windowWidth="28800" windowHeight="12210" tabRatio="890" firstSheet="2" activeTab="2" xr2:uid="{00000000-000D-0000-FFFF-FFFF00000000}"/>
  </bookViews>
  <sheets>
    <sheet name="Pre-Checklist" sheetId="13" state="hidden" r:id="rId1"/>
    <sheet name="Sheet1" sheetId="10" state="hidden" r:id="rId2"/>
    <sheet name="Calc Worksheet" sheetId="1" r:id="rId3"/>
    <sheet name="Owner-Employee Calc" sheetId="14" r:id="rId4"/>
    <sheet name="S Corp or C Corp" sheetId="9" state="hidden" r:id="rId5"/>
    <sheet name="References" sheetId="2" state="hidden"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3" i="1" l="1"/>
  <c r="J74" i="1" l="1"/>
  <c r="H35" i="1" l="1"/>
  <c r="J86" i="1" l="1"/>
  <c r="J89" i="1"/>
  <c r="J92" i="1"/>
  <c r="E47" i="1" l="1"/>
  <c r="C5" i="14" l="1"/>
  <c r="C6" i="14"/>
  <c r="D6" i="14" s="1"/>
  <c r="C7" i="14"/>
  <c r="D7" i="14" s="1"/>
  <c r="C8" i="14"/>
  <c r="D8" i="14" s="1"/>
  <c r="C9" i="14"/>
  <c r="D9" i="14" s="1"/>
  <c r="C10" i="14"/>
  <c r="D10" i="14" s="1"/>
  <c r="C11" i="14"/>
  <c r="D11" i="14" s="1"/>
  <c r="C12" i="14"/>
  <c r="D12" i="14" s="1"/>
  <c r="C13" i="14"/>
  <c r="D13" i="14" s="1"/>
  <c r="C14" i="14"/>
  <c r="D14" i="14" s="1"/>
  <c r="C15" i="14"/>
  <c r="D15" i="14" s="1"/>
  <c r="C16" i="14"/>
  <c r="D16" i="14" s="1"/>
  <c r="C17" i="14"/>
  <c r="D17" i="14" s="1"/>
  <c r="C18" i="14"/>
  <c r="D18" i="14" s="1"/>
  <c r="C19" i="14"/>
  <c r="D19" i="14" s="1"/>
  <c r="C20" i="14"/>
  <c r="D20" i="14" s="1"/>
  <c r="C21" i="14"/>
  <c r="D21" i="14" s="1"/>
  <c r="C22" i="14"/>
  <c r="D22" i="14" s="1"/>
  <c r="C23" i="14"/>
  <c r="D23" i="14" s="1"/>
  <c r="C24" i="14"/>
  <c r="D24" i="14" s="1"/>
  <c r="C25" i="14"/>
  <c r="D25" i="14" s="1"/>
  <c r="C26" i="14"/>
  <c r="D26" i="14" s="1"/>
  <c r="C27" i="14"/>
  <c r="D27" i="14" s="1"/>
  <c r="C28" i="14"/>
  <c r="D28" i="14" s="1"/>
  <c r="C29" i="14"/>
  <c r="D29" i="14" s="1"/>
  <c r="A30" i="14"/>
  <c r="C30" i="14" l="1"/>
  <c r="D5" i="14"/>
  <c r="D30" i="14" s="1"/>
  <c r="J66" i="1" s="1"/>
  <c r="J68" i="1" s="1"/>
  <c r="J84" i="1" s="1"/>
  <c r="J87" i="1" l="1"/>
  <c r="J90" i="1" s="1"/>
  <c r="J94" i="1" s="1"/>
  <c r="H34" i="1" l="1"/>
  <c r="H33" i="1"/>
  <c r="H32" i="1"/>
  <c r="H30" i="1"/>
  <c r="H28" i="1"/>
  <c r="H27" i="1"/>
  <c r="H25" i="1"/>
  <c r="H24" i="1"/>
  <c r="H23" i="1"/>
  <c r="H21" i="1"/>
  <c r="E9" i="13" l="1"/>
  <c r="E15" i="13"/>
  <c r="E21" i="13"/>
  <c r="E27" i="13"/>
  <c r="E35" i="13"/>
  <c r="E41" i="13"/>
  <c r="E47" i="13"/>
  <c r="E53" i="13"/>
  <c r="E59" i="13"/>
  <c r="E66" i="13"/>
  <c r="H51" i="10" l="1"/>
  <c r="H50" i="10"/>
  <c r="G21" i="10"/>
  <c r="H25" i="10"/>
  <c r="H49" i="10"/>
  <c r="H48" i="10"/>
  <c r="H47" i="10"/>
  <c r="H46" i="10"/>
  <c r="H45" i="10"/>
  <c r="H30" i="10"/>
  <c r="H31" i="10"/>
  <c r="H32" i="10"/>
  <c r="H33" i="10"/>
  <c r="H34" i="10"/>
  <c r="H35" i="10"/>
  <c r="H36" i="10"/>
  <c r="H37" i="10"/>
  <c r="H38" i="10"/>
  <c r="H39" i="10"/>
  <c r="H40" i="10"/>
  <c r="H41" i="10"/>
  <c r="H42" i="10"/>
  <c r="H43" i="10"/>
  <c r="H44" i="10"/>
  <c r="L86" i="1" l="1"/>
  <c r="H28" i="10" l="1"/>
  <c r="H29" i="10"/>
  <c r="H22" i="10"/>
  <c r="H23" i="10"/>
  <c r="H24" i="10"/>
  <c r="H26" i="10"/>
  <c r="H27" i="10"/>
  <c r="H20" i="10"/>
  <c r="H21" i="10"/>
  <c r="C33" i="9" l="1"/>
  <c r="C59" i="1"/>
  <c r="C35" i="9" l="1"/>
  <c r="C21" i="9" l="1"/>
  <c r="C32" i="9" s="1"/>
  <c r="C17" i="9"/>
  <c r="C34" i="9" l="1"/>
  <c r="D45" i="9" s="1"/>
  <c r="D4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Micah Thomas</author>
  </authors>
  <commentList>
    <comment ref="E49" authorId="0" shapeId="0" xr:uid="{A8130ED1-DA42-47F1-A215-E1727E859886}">
      <text>
        <r>
          <rPr>
            <sz val="9"/>
            <color indexed="81"/>
            <rFont val="Tahoma"/>
            <family val="2"/>
          </rPr>
          <t>Select "Yes" only if your business is in the hotel and restaurant industry.</t>
        </r>
      </text>
    </comment>
    <comment ref="F66" authorId="0" shapeId="0" xr:uid="{6E774BA3-4CD6-4842-A447-28ECE8E7D0B9}">
      <text>
        <r>
          <rPr>
            <sz val="9"/>
            <color indexed="81"/>
            <rFont val="Tahoma"/>
            <family val="2"/>
          </rPr>
          <t>Please go to Owner-Employee Calc tab to calculate this amount</t>
        </r>
      </text>
    </comment>
  </commentList>
</comments>
</file>

<file path=xl/sharedStrings.xml><?xml version="1.0" encoding="utf-8"?>
<sst xmlns="http://schemas.openxmlformats.org/spreadsheetml/2006/main" count="275" uniqueCount="256">
  <si>
    <t>Amount ($)</t>
  </si>
  <si>
    <t>Average Monthly Payroll Cost = Total Payroll Costs / # Months</t>
  </si>
  <si>
    <t>cb 1</t>
  </si>
  <si>
    <t>cb 2</t>
  </si>
  <si>
    <t>cb 3</t>
  </si>
  <si>
    <t>months</t>
  </si>
  <si>
    <t>X</t>
  </si>
  <si>
    <t>"X" Only One</t>
  </si>
  <si>
    <t>Step 1</t>
  </si>
  <si>
    <t>Step 2</t>
  </si>
  <si>
    <t>Step 3</t>
  </si>
  <si>
    <t># Months in Selected Payroll Period</t>
  </si>
  <si>
    <t>Step 4</t>
  </si>
  <si>
    <t>Applicant:</t>
  </si>
  <si>
    <t>[A]    Adjusted Gross Wages</t>
  </si>
  <si>
    <t>Step 5</t>
  </si>
  <si>
    <t>Maximum PPP Loan Amount Subject To $10 Million Cap</t>
  </si>
  <si>
    <t>Provide payroll statement or similar documentation for a pay period covering February 15, 2020 showing you were in operation and had employees on that date.</t>
  </si>
  <si>
    <t>This is the maximum loan amount you may apply for.</t>
  </si>
  <si>
    <t>Step 6</t>
  </si>
  <si>
    <t>Provide copies of Form 941 for the applicable periods and Form 1120 or Form 1120-S.</t>
  </si>
  <si>
    <t>Provide copies of state quarterly wage reports showing unemployment insurance taxes.</t>
  </si>
  <si>
    <t>Source Document</t>
  </si>
  <si>
    <t>LLC</t>
  </si>
  <si>
    <t>LLC applicants should follow instructions that apply to their tax filing situation (whether LLC files tax returns as a sole prop, partnership or corporation)</t>
  </si>
  <si>
    <t>Business Type Tax Filing Status</t>
  </si>
  <si>
    <t>PPP Document Checklist</t>
  </si>
  <si>
    <t>Owner's "Payroll"</t>
  </si>
  <si>
    <t xml:space="preserve">State and Local taxes on employee compensation </t>
  </si>
  <si>
    <t>*</t>
  </si>
  <si>
    <t>**</t>
  </si>
  <si>
    <t xml:space="preserve">Form W-2 and Form W-3 or payroll processor reports, including quarterly and annual tax reports, can be used in place of Form 941.   </t>
  </si>
  <si>
    <t>***</t>
  </si>
  <si>
    <t xml:space="preserve">Records from a retirement administrator can be used to document employer retirement contributions while records from a health insurance company or third-party administrator for a self-insured plan can document employer health insurance contributions. </t>
  </si>
  <si>
    <t>Yes</t>
  </si>
  <si>
    <t>No</t>
  </si>
  <si>
    <t>Is your business assigned to NAICS code 72 (Accommodation and Food Services)?</t>
  </si>
  <si>
    <t>Click here to find your NAICS Code</t>
  </si>
  <si>
    <t>Instruction</t>
  </si>
  <si>
    <t>N/A</t>
  </si>
  <si>
    <t>Group life</t>
  </si>
  <si>
    <t>Disability</t>
  </si>
  <si>
    <t>Vision</t>
  </si>
  <si>
    <t>Dental</t>
  </si>
  <si>
    <t>and payroll taxes reported to the IRS.  This is reported under the Employer Identification Number (EIN) of the PEO or</t>
  </si>
  <si>
    <t>third party payroll provider, not the borrower.</t>
  </si>
  <si>
    <t>Borrowers that use PEOs or similar payroll providers can provide documentation that indicates the amount of wages</t>
  </si>
  <si>
    <t>Provide documentation of eligible retirement and insurance contributions.</t>
  </si>
  <si>
    <t>Step 7</t>
  </si>
  <si>
    <t>Step 8</t>
  </si>
  <si>
    <t>First Draw SBA Paycheck Protection Program (PPP) - Calculate Maximum Loan Amount</t>
  </si>
  <si>
    <t>*** Include this with your PPP application ***</t>
  </si>
  <si>
    <t>If you selected "Yes", you are NOT eligible for a PPP loan.  STOP.</t>
  </si>
  <si>
    <t>Was your business in operation on February 15, 2020?</t>
  </si>
  <si>
    <t>If you selected "No", you are NOT eligible for a PPP loan.  STOP.</t>
  </si>
  <si>
    <t>Did you receive (or do you expect to receive) a "Shuttered Venue Operator" grant?</t>
  </si>
  <si>
    <r>
      <t xml:space="preserve">Select Payroll Period Used To Calculate Loan Amount   </t>
    </r>
    <r>
      <rPr>
        <sz val="14"/>
        <color theme="1"/>
        <rFont val="Calibri"/>
        <family val="2"/>
        <scheme val="minor"/>
      </rPr>
      <t>(choose only one by marking "X")</t>
    </r>
  </si>
  <si>
    <t>[A] + [B] + [C] + [D] = Total Payroll Costs</t>
  </si>
  <si>
    <t>Step 9</t>
  </si>
  <si>
    <t>Form 1120 (line 24) or Form 1120-S (line 18)</t>
  </si>
  <si>
    <t>Form 1120 (line 23) or Form 1120-S (line 17)</t>
  </si>
  <si>
    <t>2019 employer retirement plan contributions from Form 1120 or Form 1120-S</t>
  </si>
  <si>
    <t>2019 employer health insurance contributions from Form 1120 or Form 1120-S</t>
  </si>
  <si>
    <t>note:  for Second Draw loans, multiplier is 3.5 for NAICS Code 72</t>
  </si>
  <si>
    <t>Multiplier is 2.5 times applied to average monthly payroll</t>
  </si>
  <si>
    <t>Multiplier x Average Monthly Payroll Cost</t>
  </si>
  <si>
    <t>EIDL (Economic Injury Disaster Loan) Balance To Be Refinanced By PPP</t>
  </si>
  <si>
    <t>Eligible Loan Amount Calculation</t>
  </si>
  <si>
    <t>Multiplier used to calculate maximum loan amount below</t>
  </si>
  <si>
    <t>Documentation to be submitted with loan application.</t>
  </si>
  <si>
    <t>Eligible Payroll Costs</t>
  </si>
  <si>
    <t>Enter legal business name registered with State of Hawaii DCCA.</t>
  </si>
  <si>
    <t>Select "Yes" only if your business is in the hotel and restaurant industry.</t>
  </si>
  <si>
    <t>[insert definition of seasonal employer, or hyperlink]</t>
  </si>
  <si>
    <t>Gross wages from Form 941 (or equivalent) for the selected payroll period above</t>
  </si>
  <si>
    <t>Form 941 (line 5c-column 1) or equivalent</t>
  </si>
  <si>
    <t>Employee compensation is capped at $100,000 annualized</t>
  </si>
  <si>
    <t xml:space="preserve">[B]    Employer Provided Health and Retirement Benefits </t>
  </si>
  <si>
    <t>[D]   Other Employer-Provided Group Insurance Benefits</t>
  </si>
  <si>
    <t>DRAFT of 1-4-21</t>
  </si>
  <si>
    <t>State quarterly wage reports</t>
  </si>
  <si>
    <t>Partnership</t>
  </si>
  <si>
    <t>C &amp; S</t>
  </si>
  <si>
    <t>Self-Employed WITHOUT Employees</t>
  </si>
  <si>
    <t>STEP 2</t>
  </si>
  <si>
    <t>STEP 3</t>
  </si>
  <si>
    <t>STEP 4</t>
  </si>
  <si>
    <t>Add outstanding EIDL between 1/31/20 &amp; 4/3/20 to refinance,  minus any advance under an EIDL COVID-19 loan</t>
  </si>
  <si>
    <t>Gross wages &amp; tips paid to employees (US Residents) from each quarter + pre-tax employee health insurance contributions or other benefits excluded from Taxable Medicare wages &amp; tips, minus any amount paid to an employee over $100,000 &amp; Non-US Residents.</t>
  </si>
  <si>
    <t xml:space="preserve">C &amp; S, NP, </t>
  </si>
  <si>
    <t>WITH Employees</t>
  </si>
  <si>
    <t>WITHOUT Employees</t>
  </si>
  <si>
    <t xml:space="preserve"> - Calender Year 2019   (alternatively, you may use the 12 calendar month period prior to loan application date)</t>
  </si>
  <si>
    <r>
      <t xml:space="preserve"> - Seasonal Employer:   Any consecutive </t>
    </r>
    <r>
      <rPr>
        <b/>
        <u/>
        <sz val="11"/>
        <color theme="1"/>
        <rFont val="Calibri"/>
        <family val="2"/>
        <scheme val="minor"/>
      </rPr>
      <t>12 week</t>
    </r>
    <r>
      <rPr>
        <sz val="11"/>
        <color theme="1"/>
        <rFont val="Calibri"/>
        <family val="2"/>
        <scheme val="minor"/>
      </rPr>
      <t xml:space="preserve"> period between Feb. 15, 2019 and Feb. 15, 2020</t>
    </r>
  </si>
  <si>
    <t xml:space="preserve"> - New Business:   Jan 1, 2020 to Feb 29, 2020</t>
  </si>
  <si>
    <t>Less:  Amounts &gt;$100k annualized per employee (capped at $100k per employee)</t>
  </si>
  <si>
    <t>Less:  Amounts paid to Non-US Residents</t>
  </si>
  <si>
    <t>[C]  Assessed Employer State &amp; Local taxes on employee compensation (primarily state unemployment insurance tax)</t>
  </si>
  <si>
    <t>Did the applicant select “Tribal Business” or “Other” as its entity type?</t>
  </si>
  <si>
    <t>Did the applicant select “Sole Proprietor”, “Independent Contractor”, or “Eligible Self-Employed Individual” as its entity type?</t>
  </si>
  <si>
    <t xml:space="preserve">Is the applicant’s name that of a natural person (i.e., a human being)?  </t>
  </si>
  <si>
    <t>Is the applicant’s business address in Hawaii?</t>
  </si>
  <si>
    <r>
      <t xml:space="preserve">Is the Authorized Representative’s name the same as the applicant’s name </t>
    </r>
    <r>
      <rPr>
        <b/>
        <u/>
        <sz val="10"/>
        <color rgb="FF000000"/>
        <rFont val="Calibri"/>
        <family val="2"/>
        <scheme val="minor"/>
      </rPr>
      <t>and</t>
    </r>
    <r>
      <rPr>
        <sz val="10"/>
        <color rgb="FF000000"/>
        <rFont val="Calibri"/>
        <family val="2"/>
        <scheme val="minor"/>
      </rPr>
      <t xml:space="preserve"> is the Authorized Representative’s title “Owner”?</t>
    </r>
  </si>
  <si>
    <t>There are no issues</t>
  </si>
  <si>
    <t>START</t>
  </si>
  <si>
    <t>L2 Y</t>
  </si>
  <si>
    <t>L2 N</t>
  </si>
  <si>
    <t>L3 Y</t>
  </si>
  <si>
    <t>L4 1 Y</t>
  </si>
  <si>
    <t>L4 2 N</t>
  </si>
  <si>
    <t>L4 3 Y</t>
  </si>
  <si>
    <t>L4 4 N</t>
  </si>
  <si>
    <t>L5 1 Y</t>
  </si>
  <si>
    <t>L5 2 N</t>
  </si>
  <si>
    <t>L3 N</t>
  </si>
  <si>
    <t>Check DCCA.  Is the applicant registered with DCCA?</t>
  </si>
  <si>
    <t>L5 4 N</t>
  </si>
  <si>
    <t>Months in Selected Payroll Period</t>
  </si>
  <si>
    <t>Loan Multiplier</t>
  </si>
  <si>
    <t>Multiplied Average Monthly Cost</t>
  </si>
  <si>
    <t>EIDL Balance to be Refinanced</t>
  </si>
  <si>
    <t>How to Calculate Maximum Loan (by entity)</t>
  </si>
  <si>
    <t>Business Name:</t>
  </si>
  <si>
    <t>Enter Business Name Here</t>
  </si>
  <si>
    <t>Are you a 1st or 2nd time borrower of the PPP Loan?</t>
  </si>
  <si>
    <t>Which Payroll Period would you like to report?</t>
  </si>
  <si>
    <t>Documentation showing business was in operation as of Feb. 15, 2020</t>
  </si>
  <si>
    <r>
      <t xml:space="preserve">Payroll Processor Record - 4 quarters  </t>
    </r>
    <r>
      <rPr>
        <i/>
        <sz val="11"/>
        <color theme="1"/>
        <rFont val="Calibri"/>
        <family val="2"/>
        <scheme val="minor"/>
      </rPr>
      <t>(i.e. ADP, Altres, ProService)</t>
    </r>
    <r>
      <rPr>
        <sz val="11"/>
        <color theme="1"/>
        <rFont val="Calibri"/>
        <family val="2"/>
        <scheme val="minor"/>
      </rPr>
      <t xml:space="preserve"> </t>
    </r>
  </si>
  <si>
    <t>IRS Form 940 / 943 / 944 (2019 or 2020 annual payroll tax filing)</t>
  </si>
  <si>
    <t>2019 or 2020 IRS Schedule C &amp; 1099-MISC, Invoice, Bank Statement or Book of Record</t>
  </si>
  <si>
    <t>2019 or 2020 IRS Schedule F &amp; 1099-MISC, Invoice, Bank Statement or Book of Record (Applicable for Self-Employed Farmers)</t>
  </si>
  <si>
    <t xml:space="preserve">State quarterly wage reports </t>
  </si>
  <si>
    <t>2019 or 2020 IRS Tax Filing</t>
  </si>
  <si>
    <t>Retirement administrator documents</t>
  </si>
  <si>
    <t xml:space="preserve"> Payroll or bank statement covering period that includes Feb. 15, 2020</t>
  </si>
  <si>
    <t>Health insurance and other group insurance company documents (Group Life, Disability, Vision, &amp; Dental Insurance)</t>
  </si>
  <si>
    <t>L5 3 Y</t>
  </si>
  <si>
    <t>Send to the Remediation Team (Reason DCCA/AR-4)</t>
  </si>
  <si>
    <t>L6 3 Y</t>
  </si>
  <si>
    <t>L STOP (L5 1 Y)</t>
  </si>
  <si>
    <t>Does the “Incorporation Date” field or ”Registration Date” field in DCCA have a value that is prior to 2/16/2020?</t>
  </si>
  <si>
    <t>L7 Y</t>
  </si>
  <si>
    <t>L7 N</t>
  </si>
  <si>
    <t>L8 Y</t>
  </si>
  <si>
    <t>L8 N</t>
  </si>
  <si>
    <t>Does the name in DCCA match the applicant’s name in nCino? (see Note #1)</t>
  </si>
  <si>
    <t>L9 Y</t>
  </si>
  <si>
    <t>Does the value of the “Business Type” field in DCCA match the applicant’s entity type in nCino? (See Note #2)</t>
  </si>
  <si>
    <t>L9 N</t>
  </si>
  <si>
    <t>Send to the Remediation Team (Reason DCCA/AR-7)</t>
  </si>
  <si>
    <t>Send to the Remediation Team (Reason DCCA/AR-6)</t>
  </si>
  <si>
    <t>Send to the Remediation Team (Reason DCCA/AR-5)</t>
  </si>
  <si>
    <t>L10 Y</t>
  </si>
  <si>
    <t>L10 N</t>
  </si>
  <si>
    <t xml:space="preserve">Is the Authorized Representative’s name that of a natural person (i.e., a human being)?  </t>
  </si>
  <si>
    <t>Send to the Remediation Team (Reason DCCA/AR-8)</t>
  </si>
  <si>
    <t>L11 Y</t>
  </si>
  <si>
    <t xml:space="preserve">Check the “Officers” section in DCCA.  Do the Authorized Representative’s name and title match the name and title of one of the people listed in the “Officers” section? </t>
  </si>
  <si>
    <t>L11 N</t>
  </si>
  <si>
    <t>Send to the Remediation Team (Reason DCCA/AR-9)</t>
  </si>
  <si>
    <t>L12 Y</t>
  </si>
  <si>
    <t>L12 N</t>
  </si>
  <si>
    <t>Send to the Remediation Team (Reason DCCA/AR-10)</t>
  </si>
  <si>
    <t>L STOP (L12 Y)</t>
  </si>
  <si>
    <t xml:space="preserve">Does the Authorized Representative's title match the list of acceptable titles for the entity type that was selected? </t>
  </si>
  <si>
    <t>Send to the Remediation Team (Reason DCCA/AR - 11)</t>
  </si>
  <si>
    <t>Send to the Remediation Team (Reason DCCA/AR - 12)</t>
  </si>
  <si>
    <t>What is the value of the “Status” field in DCCA? (Active? Or Anything other than Active?) - Please select "ACTIVE" or "OTHER"</t>
  </si>
  <si>
    <t>Send to the Remediation Team (Reason DCCA/AR-2)</t>
  </si>
  <si>
    <t>Send to the Remediation Team (Reason DCCA/AR-1)</t>
  </si>
  <si>
    <r>
      <t xml:space="preserve">҉ DONE </t>
    </r>
    <r>
      <rPr>
        <b/>
        <sz val="20"/>
        <color theme="0"/>
        <rFont val="Calibri"/>
        <family val="2"/>
      </rPr>
      <t>҉</t>
    </r>
  </si>
  <si>
    <t>꙰ STOP ꙰</t>
  </si>
  <si>
    <t>Send to the Remediation Team (Reason DCCA/AR-3)</t>
  </si>
  <si>
    <t>Pre-Check Checklist</t>
  </si>
  <si>
    <t>In the online DCCA record, click on “Download company info as PDF” and save the PDF to nCino. What is the value of the “Status” field in DCCA? (Active? Or Anything or than Active?) - Please select "ACTIVE" or "OTHER"</t>
  </si>
  <si>
    <t xml:space="preserve"> Is the applicant’s business address in Hawaii?</t>
  </si>
  <si>
    <t xml:space="preserve"> Check DCCA.  Is the applicant registered with DCCA?</t>
  </si>
  <si>
    <t>Does the applicant's name match the entity type that was selected? - Please select "YES" or "NO"</t>
  </si>
  <si>
    <t xml:space="preserve">  Check DCCA.  Is the applicant registered with DCCA?</t>
  </si>
  <si>
    <r>
      <rPr>
        <b/>
        <u/>
        <sz val="11"/>
        <color theme="0"/>
        <rFont val="Calibri"/>
        <family val="2"/>
        <scheme val="minor"/>
      </rPr>
      <t>Note #2</t>
    </r>
    <r>
      <rPr>
        <sz val="11"/>
        <color theme="0"/>
        <rFont val="Calibri"/>
        <family val="2"/>
        <scheme val="minor"/>
      </rPr>
      <t>: These are the guidelines for whether there is a match:
  - If the entity type in nCino is “S-Corp” or “C-Corp”, then the value in DCCA must be “Domestic Profit Corporation” or “Foreign Profit Corporation”.
  - If the entity type in nCino is “501(c)(3)”, “501(c)(6)”, or “501(c)(19)”, then the value in DCCA must be “Domestic Nonprofit Corporation” or “Foreign Nonprofit Corporation”.
  - If the entity type in nCino is “LLC”, then the value in DCCA must be “Domestic Limited Liability Company (LLC)” or “Foreign Limited Liability Company (LLC)”.
  - If the entity type in nCino is “Partnership”, then the value in DCCA must be “Domestic General Partnership”, “Foreign General Partnership”, “Domestic Limited Partnership”, or “Foreign Limited Partnership”.</t>
    </r>
  </si>
  <si>
    <r>
      <rPr>
        <b/>
        <u/>
        <sz val="11"/>
        <color theme="0"/>
        <rFont val="Calibri"/>
        <family val="2"/>
        <scheme val="minor"/>
      </rPr>
      <t>Note #1</t>
    </r>
    <r>
      <rPr>
        <sz val="11"/>
        <color theme="0"/>
        <rFont val="Calibri"/>
        <family val="2"/>
        <scheme val="minor"/>
      </rPr>
      <t xml:space="preserve">: The names match if they are identical or if the only differences are one or more of the following: 
  - A generally recognized abbreviation is used for the entity type part of the name (e.g., “ABC, Inc.” and “ABC, Incorporated” are a match).
  - The comma is missing before the entity type part of the name (e.g., “A+ Roofing, LLC” and “A+ Roofing LLC” are a match).
Any other abbreviations or punctuation differences mean that there is </t>
    </r>
    <r>
      <rPr>
        <b/>
        <u/>
        <sz val="11"/>
        <color theme="0"/>
        <rFont val="Calibri"/>
        <family val="2"/>
        <scheme val="minor"/>
      </rPr>
      <t>no</t>
    </r>
    <r>
      <rPr>
        <sz val="11"/>
        <color theme="0"/>
        <rFont val="Calibri"/>
        <family val="2"/>
        <scheme val="minor"/>
      </rPr>
      <t xml:space="preserve"> match.</t>
    </r>
  </si>
  <si>
    <t>Please answer all questions relating to your business within the Pre-Check Checklist. ------&gt;</t>
  </si>
  <si>
    <t>Applicants for loans of $150,000 or less have the option not to provide documentation, however will be required upon or prior to seeking loan forgiveness or upon SBA request.</t>
  </si>
  <si>
    <t>DISCLAIMER</t>
  </si>
  <si>
    <t>Is your business assigned to NAICS code 72 (Accommodation and Food Services)? - [CLICK HERE TO VIEW NAICS CODES]</t>
  </si>
  <si>
    <t>Request Parameters</t>
  </si>
  <si>
    <t>STEP 1a</t>
  </si>
  <si>
    <t>STEP 1b</t>
  </si>
  <si>
    <t xml:space="preserve">IRS Form 941 - 4 quarters (2019 or 2020 payroll quarterly tax filing) </t>
  </si>
  <si>
    <t>CALCULATION FORM</t>
  </si>
  <si>
    <r>
      <t>Indicate the number of owners (</t>
    </r>
    <r>
      <rPr>
        <b/>
        <sz val="11"/>
        <color theme="1"/>
        <rFont val="Calibri"/>
        <family val="2"/>
        <scheme val="minor"/>
      </rPr>
      <t>Note</t>
    </r>
    <r>
      <rPr>
        <sz val="11"/>
        <color theme="1"/>
        <rFont val="Calibri"/>
        <family val="2"/>
        <scheme val="minor"/>
      </rPr>
      <t xml:space="preserve"> this only applies to </t>
    </r>
    <r>
      <rPr>
        <b/>
        <sz val="11"/>
        <color theme="1"/>
        <rFont val="Calibri"/>
        <family val="2"/>
        <scheme val="minor"/>
      </rPr>
      <t>Partnerships &amp; Sole Proprietorships</t>
    </r>
    <r>
      <rPr>
        <sz val="11"/>
        <color theme="1"/>
        <rFont val="Calibri"/>
        <family val="2"/>
        <scheme val="minor"/>
      </rPr>
      <t>)</t>
    </r>
  </si>
  <si>
    <r>
      <t xml:space="preserve">Please Select Payroll Period Used To Calculate Loan Amount Below </t>
    </r>
    <r>
      <rPr>
        <b/>
        <i/>
        <sz val="11"/>
        <color theme="1"/>
        <rFont val="Calibri"/>
        <family val="2"/>
        <scheme val="minor"/>
      </rPr>
      <t>(ONLY CHOOSE CONSECUTIVE 2 MONTH FOR NEW BUSINESSES)</t>
    </r>
  </si>
  <si>
    <r>
      <t xml:space="preserve">Please fill out any boxes that have a </t>
    </r>
    <r>
      <rPr>
        <b/>
        <sz val="12"/>
        <color rgb="FF0070C0"/>
        <rFont val="Calibri"/>
        <family val="2"/>
        <scheme val="minor"/>
      </rPr>
      <t>blue</t>
    </r>
    <r>
      <rPr>
        <b/>
        <sz val="12"/>
        <color theme="1"/>
        <rFont val="Calibri"/>
        <family val="2"/>
        <scheme val="minor"/>
      </rPr>
      <t xml:space="preserve"> highlight that looks like this -&gt;</t>
    </r>
  </si>
  <si>
    <r>
      <t xml:space="preserve">Please do NOT fill boxes that have a </t>
    </r>
    <r>
      <rPr>
        <b/>
        <sz val="12"/>
        <color theme="0" tint="-0.499984740745262"/>
        <rFont val="Calibri"/>
        <family val="2"/>
        <scheme val="minor"/>
      </rPr>
      <t>grey</t>
    </r>
    <r>
      <rPr>
        <b/>
        <sz val="12"/>
        <color theme="1"/>
        <rFont val="Calibri"/>
        <family val="2"/>
        <scheme val="minor"/>
      </rPr>
      <t xml:space="preserve"> highlight that looks like this -&gt;</t>
    </r>
  </si>
  <si>
    <t xml:space="preserve">NOTE: Some cells have dropdown menus to generate data based upon different choices. Be sure to choose only the data that is within the given dropdown or else you will run into errors. </t>
  </si>
  <si>
    <t>Directions</t>
  </si>
  <si>
    <r>
      <t xml:space="preserve"> </t>
    </r>
    <r>
      <rPr>
        <b/>
        <sz val="11"/>
        <color theme="1"/>
        <rFont val="Calibri"/>
        <family val="2"/>
        <scheme val="minor"/>
      </rPr>
      <t>1.</t>
    </r>
    <r>
      <rPr>
        <sz val="11"/>
        <color theme="1"/>
        <rFont val="Calibri"/>
        <family val="2"/>
        <scheme val="minor"/>
      </rPr>
      <t xml:space="preserve"> Under "Business Type Tax Filing Status" in the cell that contains "Select Entity", you are able to select different business entities in order to see the required documentation.						
						</t>
    </r>
  </si>
  <si>
    <r>
      <rPr>
        <b/>
        <sz val="11"/>
        <color theme="1"/>
        <rFont val="Calibri"/>
        <family val="2"/>
        <scheme val="minor"/>
      </rPr>
      <t>2.</t>
    </r>
    <r>
      <rPr>
        <sz val="11"/>
        <color theme="1"/>
        <rFont val="Calibri"/>
        <family val="2"/>
        <scheme val="minor"/>
      </rPr>
      <t xml:space="preserve"> </t>
    </r>
    <r>
      <rPr>
        <b/>
        <sz val="11"/>
        <color theme="1"/>
        <rFont val="Calibri"/>
        <family val="2"/>
        <scheme val="minor"/>
      </rPr>
      <t>Note</t>
    </r>
    <r>
      <rPr>
        <sz val="11"/>
        <color theme="1"/>
        <rFont val="Calibri"/>
        <family val="2"/>
        <scheme val="minor"/>
      </rPr>
      <t xml:space="preserve"> this cell contains a dropdown menu so please only use the values that are within it or you will run into errors.</t>
    </r>
  </si>
  <si>
    <r>
      <rPr>
        <b/>
        <sz val="11"/>
        <color theme="1"/>
        <rFont val="Calibri"/>
        <family val="2"/>
        <scheme val="minor"/>
      </rPr>
      <t>3.</t>
    </r>
    <r>
      <rPr>
        <sz val="11"/>
        <color theme="1"/>
        <rFont val="Calibri"/>
        <family val="2"/>
        <scheme val="minor"/>
      </rPr>
      <t xml:space="preserve"> Selection of the type will provide some guidance on eligibility figures on specific documentation in the following calculation.								
								</t>
    </r>
  </si>
  <si>
    <r>
      <rPr>
        <b/>
        <sz val="11"/>
        <color theme="1"/>
        <rFont val="Calibri"/>
        <family val="2"/>
        <scheme val="minor"/>
      </rPr>
      <t xml:space="preserve">2. </t>
    </r>
    <r>
      <rPr>
        <sz val="11"/>
        <color theme="1"/>
        <rFont val="Calibri"/>
        <family val="2"/>
        <scheme val="minor"/>
      </rPr>
      <t xml:space="preserve"> </t>
    </r>
    <r>
      <rPr>
        <b/>
        <sz val="11"/>
        <color theme="1"/>
        <rFont val="Calibri"/>
        <family val="2"/>
        <scheme val="minor"/>
      </rPr>
      <t>Note</t>
    </r>
    <r>
      <rPr>
        <sz val="11"/>
        <color theme="1"/>
        <rFont val="Calibri"/>
        <family val="2"/>
        <scheme val="minor"/>
      </rPr>
      <t xml:space="preserve"> all the blue highlighted questions have a dropdown list. Please only use the values within the dropdown or you will run into errors. 						
						</t>
    </r>
  </si>
  <si>
    <r>
      <rPr>
        <b/>
        <sz val="11"/>
        <color theme="1"/>
        <rFont val="Calibri"/>
        <family val="2"/>
        <scheme val="minor"/>
      </rPr>
      <t>3. PLEASE NOTE</t>
    </r>
    <r>
      <rPr>
        <sz val="11"/>
        <color theme="1"/>
        <rFont val="Calibri"/>
        <family val="2"/>
        <scheme val="minor"/>
      </rPr>
      <t xml:space="preserve"> that you can only claim an EIDL Amount to be refinanced if you are a 1st round borrower.						
						</t>
    </r>
  </si>
  <si>
    <r>
      <rPr>
        <b/>
        <sz val="11"/>
        <color theme="1"/>
        <rFont val="Calibri"/>
        <family val="2"/>
        <scheme val="minor"/>
      </rPr>
      <t>1.</t>
    </r>
    <r>
      <rPr>
        <sz val="11"/>
        <color theme="1"/>
        <rFont val="Calibri"/>
        <family val="2"/>
        <scheme val="minor"/>
      </rPr>
      <t xml:space="preserve">  Please be sure to </t>
    </r>
    <r>
      <rPr>
        <b/>
        <sz val="11"/>
        <color theme="1"/>
        <rFont val="Calibri"/>
        <family val="2"/>
        <scheme val="minor"/>
      </rPr>
      <t>answer all questions.</t>
    </r>
  </si>
  <si>
    <r>
      <t xml:space="preserve"> </t>
    </r>
    <r>
      <rPr>
        <b/>
        <sz val="11"/>
        <color theme="1"/>
        <rFont val="Calibri"/>
        <family val="2"/>
        <scheme val="minor"/>
      </rPr>
      <t xml:space="preserve">- </t>
    </r>
    <r>
      <rPr>
        <sz val="11"/>
        <color theme="1"/>
        <rFont val="Calibri"/>
        <family val="2"/>
        <scheme val="minor"/>
      </rPr>
      <t xml:space="preserve">Please be sure to select a business entity in the PPP Document Checklist. This directly affects the calculations of your loan. </t>
    </r>
  </si>
  <si>
    <r>
      <rPr>
        <b/>
        <sz val="11"/>
        <color theme="1"/>
        <rFont val="Calibri"/>
        <family val="2"/>
        <scheme val="minor"/>
      </rPr>
      <t xml:space="preserve"> -</t>
    </r>
    <r>
      <rPr>
        <sz val="11"/>
        <color theme="1"/>
        <rFont val="Calibri"/>
        <family val="2"/>
        <scheme val="minor"/>
      </rPr>
      <t xml:space="preserve"> Before inputting information, please select which payroll period you will be reporting for. </t>
    </r>
  </si>
  <si>
    <r>
      <rPr>
        <sz val="11"/>
        <color theme="1"/>
        <rFont val="Calibri"/>
        <family val="2"/>
        <scheme val="minor"/>
      </rPr>
      <t xml:space="preserve"> </t>
    </r>
    <r>
      <rPr>
        <b/>
        <sz val="11"/>
        <color theme="1"/>
        <rFont val="Calibri"/>
        <family val="2"/>
        <scheme val="minor"/>
      </rPr>
      <t xml:space="preserve">1.  </t>
    </r>
    <r>
      <rPr>
        <b/>
        <i/>
        <u/>
        <sz val="11"/>
        <color theme="1"/>
        <rFont val="Calibri"/>
        <family val="2"/>
        <scheme val="minor"/>
      </rPr>
      <t xml:space="preserve">BEFORE YOU INPUT ANY DATA: </t>
    </r>
    <r>
      <rPr>
        <u/>
        <sz val="11"/>
        <color theme="1"/>
        <rFont val="Calibri"/>
        <family val="2"/>
        <scheme val="minor"/>
      </rPr>
      <t xml:space="preserve">
						</t>
    </r>
  </si>
  <si>
    <t>This checklist is provided for your convenience and is not intended to replace or be a substitute for the SBA's guidance about which documents are required for your PPP loan application.  The document checklist does not address every possible circumstance or scenario.  Depending on your specific situation, this checklist might not identify all of the documentation that you are required to provide.</t>
  </si>
  <si>
    <r>
      <t xml:space="preserve">Compensation paid to employees + Employer </t>
    </r>
    <r>
      <rPr>
        <u/>
        <sz val="11"/>
        <color theme="1"/>
        <rFont val="Calibri"/>
        <family val="2"/>
        <scheme val="minor"/>
      </rPr>
      <t>Health Insurance</t>
    </r>
    <r>
      <rPr>
        <sz val="11"/>
        <color theme="1"/>
        <rFont val="Calibri"/>
        <family val="2"/>
        <scheme val="minor"/>
      </rPr>
      <t xml:space="preserve"> contributions + Employer </t>
    </r>
    <r>
      <rPr>
        <u/>
        <sz val="11"/>
        <color theme="1"/>
        <rFont val="Calibri"/>
        <family val="2"/>
        <scheme val="minor"/>
      </rPr>
      <t xml:space="preserve">Retirement </t>
    </r>
    <r>
      <rPr>
        <sz val="11"/>
        <color theme="1"/>
        <rFont val="Calibri"/>
        <family val="2"/>
        <scheme val="minor"/>
      </rPr>
      <t xml:space="preserve">contributions + </t>
    </r>
    <r>
      <rPr>
        <u/>
        <sz val="11"/>
        <color theme="1"/>
        <rFont val="Calibri"/>
        <family val="2"/>
        <scheme val="minor"/>
      </rPr>
      <t>State &amp; Local Taxes</t>
    </r>
    <r>
      <rPr>
        <sz val="11"/>
        <color theme="1"/>
        <rFont val="Calibri"/>
        <family val="2"/>
        <scheme val="minor"/>
      </rPr>
      <t xml:space="preserve"> assessed on employee compensation </t>
    </r>
  </si>
  <si>
    <t>Find net profit (1040 Sch C line 31) [reduce to $100k if &gt;$100k]</t>
  </si>
  <si>
    <t>Schedule K-1 net earnings from individual U.S. based general partners subject to self-employment tax, multiplied by 0.9235, up to $100k per partner. Gross wages &amp; tips paid to employees (US Residents) from each quarter, + pre-tax employee health insurance contributions or other benefits excluded from Taxable Medicare wages &amp; tips, minus amounts paid to an employee over $100k &amp; Non-US Residents.</t>
  </si>
  <si>
    <t>IRS Form 1040 Schedule C line 31 net profit amount; if this amount is &gt;$100K reduce it to $100K. Gross wages &amp; tips paid to employees (US Residents) from each quarter, + pre-tax employee health insurance contributions or other benefits excluded from Taxable Medicare wages &amp; tips, minus amounts paid to an employee over $100k &amp; Non-US Residents.</t>
  </si>
  <si>
    <t xml:space="preserve">Find IRS Form 1040 Schedule C line 31 net profit amount. If this amount is over $100k, reduce it to $100k. If this amount is zero or less, you are not eligible for a PPP loan. </t>
  </si>
  <si>
    <t>MAXIMUM LOAN AMOUNT</t>
  </si>
  <si>
    <t>AVERAGE MONTHLY PAYROLL COST</t>
  </si>
  <si>
    <t>TOTAL PAYROLL COSTS</t>
  </si>
  <si>
    <t>EMPLOYEE PAYROLL (ONLY FOR EMPLOYEES OVER $100K)</t>
  </si>
  <si>
    <t>EMPLOYEE NAME</t>
  </si>
  <si>
    <t>GROSS PAY (WITHOUT CAP)</t>
  </si>
  <si>
    <t>CAPPED EMPLOYEES COMP</t>
  </si>
  <si>
    <t>CAP DIFFERENCE</t>
  </si>
  <si>
    <r>
      <rPr>
        <b/>
        <sz val="11"/>
        <color theme="1"/>
        <rFont val="Calibri"/>
        <family val="2"/>
        <scheme val="minor"/>
      </rPr>
      <t>3.</t>
    </r>
    <r>
      <rPr>
        <sz val="11"/>
        <color theme="1"/>
        <rFont val="Calibri"/>
        <family val="2"/>
        <scheme val="minor"/>
      </rPr>
      <t xml:space="preserve"> Note that if you choose "2019" or "2020" as your calculated payroll period you </t>
    </r>
    <r>
      <rPr>
        <b/>
        <sz val="11"/>
        <color theme="1"/>
        <rFont val="Calibri"/>
        <family val="2"/>
        <scheme val="minor"/>
      </rPr>
      <t>MUST</t>
    </r>
    <r>
      <rPr>
        <sz val="11"/>
        <color theme="1"/>
        <rFont val="Calibri"/>
        <family val="2"/>
        <scheme val="minor"/>
      </rPr>
      <t xml:space="preserve"> also choose the "CONSECUTIVE 12 MONTHS" option. If you chose "New Business (started after July 2019)" as your payroll period, your calculated payroll period you </t>
    </r>
    <r>
      <rPr>
        <b/>
        <sz val="11"/>
        <color theme="1"/>
        <rFont val="Calibri"/>
        <family val="2"/>
        <scheme val="minor"/>
      </rPr>
      <t>MAY</t>
    </r>
    <r>
      <rPr>
        <sz val="11"/>
        <color theme="1"/>
        <rFont val="Calibri"/>
        <family val="2"/>
        <scheme val="minor"/>
      </rPr>
      <t xml:space="preserve"> choose either "CONSECUTIVE 12 MONTH" or "CONSECUTIVE 2 MONTH".</t>
    </r>
  </si>
  <si>
    <r>
      <rPr>
        <b/>
        <sz val="11"/>
        <color theme="1"/>
        <rFont val="Calibri"/>
        <family val="2"/>
        <scheme val="minor"/>
      </rPr>
      <t xml:space="preserve">2. </t>
    </r>
    <r>
      <rPr>
        <sz val="11"/>
        <color theme="1"/>
        <rFont val="Calibri"/>
        <family val="2"/>
        <scheme val="minor"/>
      </rPr>
      <t>Please select the payroll reporting year or the "New Business (started after June 2019)" option if it was started on or after 7/1/2019.</t>
    </r>
  </si>
  <si>
    <t>Calculate the average monthly payroll costs (divide the amount from Step 1 by 12)</t>
  </si>
  <si>
    <r>
      <t>Multiply the average monthly payroll costs from Step 2 by 2.5</t>
    </r>
    <r>
      <rPr>
        <b/>
        <i/>
        <sz val="11"/>
        <color theme="1"/>
        <rFont val="Calibri"/>
        <family val="2"/>
        <scheme val="minor"/>
      </rPr>
      <t xml:space="preserve"> </t>
    </r>
    <r>
      <rPr>
        <i/>
        <sz val="11"/>
        <color theme="1"/>
        <rFont val="Calibri"/>
        <family val="2"/>
        <scheme val="minor"/>
      </rPr>
      <t>[If you are a 2nd draw</t>
    </r>
    <r>
      <rPr>
        <sz val="11"/>
        <color theme="1"/>
        <rFont val="Calibri"/>
        <family val="2"/>
        <scheme val="minor"/>
      </rPr>
      <t xml:space="preserve"> </t>
    </r>
    <r>
      <rPr>
        <b/>
        <u/>
        <sz val="11"/>
        <color theme="1"/>
        <rFont val="Calibri"/>
        <family val="2"/>
        <scheme val="minor"/>
      </rPr>
      <t>AND</t>
    </r>
    <r>
      <rPr>
        <sz val="11"/>
        <color theme="1"/>
        <rFont val="Calibri"/>
        <family val="2"/>
        <scheme val="minor"/>
      </rPr>
      <t xml:space="preserve"> </t>
    </r>
    <r>
      <rPr>
        <i/>
        <sz val="11"/>
        <color theme="1"/>
        <rFont val="Calibri"/>
        <family val="2"/>
        <scheme val="minor"/>
      </rPr>
      <t>a NAICS 72 business multiply by 3.5]</t>
    </r>
  </si>
  <si>
    <t>Please note that some of the below formatting may not work on certain versions of excel. If you see fields that populate in the "Calculation Form" but have no highlighted portion next to them, please fill them out as the formatting may not have auto highlighted it.</t>
  </si>
  <si>
    <t>CONSECUTIVE 12 MONTH</t>
  </si>
  <si>
    <t>Quarter 1 (Jan - March)</t>
  </si>
  <si>
    <t>Quarter 2 (April - June)</t>
  </si>
  <si>
    <t>Quarter 3 (July - September)</t>
  </si>
  <si>
    <t>Quarter 4 (October - December)</t>
  </si>
  <si>
    <r>
      <rPr>
        <b/>
        <sz val="12"/>
        <color theme="1"/>
        <rFont val="Calibri"/>
        <family val="2"/>
        <scheme val="minor"/>
      </rPr>
      <t xml:space="preserve"> 4. </t>
    </r>
    <r>
      <rPr>
        <b/>
        <sz val="12"/>
        <color rgb="FFFF0000"/>
        <rFont val="Calibri"/>
        <family val="2"/>
        <scheme val="minor"/>
      </rPr>
      <t>IMPORTANT:</t>
    </r>
    <r>
      <rPr>
        <b/>
        <sz val="12"/>
        <color theme="1"/>
        <rFont val="Calibri"/>
        <family val="2"/>
        <scheme val="minor"/>
      </rPr>
      <t xml:space="preserve"> Input the figure  from the </t>
    </r>
    <r>
      <rPr>
        <b/>
        <sz val="12"/>
        <color rgb="FF92D050"/>
        <rFont val="Calibri"/>
        <family val="2"/>
        <scheme val="minor"/>
      </rPr>
      <t>GREEN</t>
    </r>
    <r>
      <rPr>
        <b/>
        <sz val="12"/>
        <color theme="1"/>
        <rFont val="Calibri"/>
        <family val="2"/>
        <scheme val="minor"/>
      </rPr>
      <t xml:space="preserve"> highlighted cells into Customer Portal. </t>
    </r>
    <r>
      <rPr>
        <b/>
        <i/>
        <sz val="12"/>
        <color theme="1"/>
        <rFont val="Calibri"/>
        <family val="2"/>
        <scheme val="minor"/>
      </rPr>
      <t>Also noted below</t>
    </r>
    <r>
      <rPr>
        <b/>
        <sz val="12"/>
        <color theme="1"/>
        <rFont val="Calibri"/>
        <family val="2"/>
        <scheme val="minor"/>
      </rPr>
      <t>.</t>
    </r>
  </si>
  <si>
    <t>USE THE FIGURE BELOW FOR APPLICATION INPUT</t>
  </si>
  <si>
    <t xml:space="preserve">THIS FIGURE WILL FLOW TO THE CALCULATION WORKSHEET TO ADJUST COMPENSATION AMOUNTS EXCEEDING $100K CAP </t>
  </si>
  <si>
    <t>Sole Proprietor WITH Employees</t>
  </si>
  <si>
    <t>Amounts &gt;$100k annualized per employee (capped at $100k per employee) [Please go to Owner-Employee Calc tab to calculate this amount]</t>
  </si>
  <si>
    <t>Amounts paid to Non-US Residents [ INPUT POSITIVE VALUES ONLY]</t>
  </si>
  <si>
    <t>Total Adjusted Gross Wages</t>
  </si>
  <si>
    <t>Total Employer Provided Health and Retirement Benefits</t>
  </si>
  <si>
    <t>Assessed Employer State &amp; Local taxes on employee compensation (primarily state unemployment insurance tax)</t>
  </si>
  <si>
    <t>SELECT HERE</t>
  </si>
  <si>
    <r>
      <t xml:space="preserve">Input value from </t>
    </r>
    <r>
      <rPr>
        <u/>
        <sz val="11"/>
        <color theme="1"/>
        <rFont val="Calibri"/>
        <family val="2"/>
        <scheme val="minor"/>
      </rPr>
      <t>Line 7</t>
    </r>
  </si>
  <si>
    <r>
      <t xml:space="preserve">Less value from </t>
    </r>
    <r>
      <rPr>
        <u/>
        <sz val="11"/>
        <color theme="1"/>
        <rFont val="Calibri"/>
        <family val="2"/>
        <scheme val="minor"/>
      </rPr>
      <t>Line 14</t>
    </r>
  </si>
  <si>
    <r>
      <t xml:space="preserve">Less  value from </t>
    </r>
    <r>
      <rPr>
        <u/>
        <sz val="11"/>
        <color theme="1"/>
        <rFont val="Calibri"/>
        <family val="2"/>
        <scheme val="minor"/>
      </rPr>
      <t>Line 19</t>
    </r>
  </si>
  <si>
    <r>
      <t xml:space="preserve">Less  value from </t>
    </r>
    <r>
      <rPr>
        <u/>
        <sz val="11"/>
        <color theme="1"/>
        <rFont val="Calibri"/>
        <family val="2"/>
        <scheme val="minor"/>
      </rPr>
      <t>Line 26</t>
    </r>
  </si>
  <si>
    <t>Gross wages from Form 941 (line 5c column 1)</t>
  </si>
  <si>
    <r>
      <rPr>
        <b/>
        <sz val="11"/>
        <rFont val="Calibri"/>
        <family val="2"/>
        <scheme val="minor"/>
      </rPr>
      <t>Employee Payroll</t>
    </r>
    <r>
      <rPr>
        <sz val="11"/>
        <rFont val="Calibri"/>
        <family val="2"/>
        <scheme val="minor"/>
      </rPr>
      <t xml:space="preserve"> </t>
    </r>
    <r>
      <rPr>
        <i/>
        <u/>
        <sz val="11"/>
        <color rgb="FFFF0000"/>
        <rFont val="Calibri"/>
        <family val="2"/>
        <scheme val="minor"/>
      </rPr>
      <t>(ONE of the following)</t>
    </r>
    <r>
      <rPr>
        <sz val="11"/>
        <rFont val="Calibri"/>
        <family val="2"/>
        <scheme val="minor"/>
      </rPr>
      <t>*</t>
    </r>
  </si>
  <si>
    <r>
      <rPr>
        <b/>
        <sz val="11"/>
        <rFont val="Calibri"/>
        <family val="2"/>
        <scheme val="minor"/>
      </rPr>
      <t>Retirement and/or health insurance contributions</t>
    </r>
    <r>
      <rPr>
        <sz val="11"/>
        <rFont val="Calibri"/>
        <family val="2"/>
        <scheme val="minor"/>
      </rPr>
      <t xml:space="preserve"> </t>
    </r>
    <r>
      <rPr>
        <i/>
        <sz val="11"/>
        <rFont val="Calibri"/>
        <family val="2"/>
        <scheme val="minor"/>
      </rPr>
      <t>(as applicable)</t>
    </r>
    <r>
      <rPr>
        <sz val="11"/>
        <rFont val="Calibri"/>
        <family val="2"/>
        <scheme val="minor"/>
      </rPr>
      <t>**</t>
    </r>
  </si>
  <si>
    <t>Documentation for the 25% or greater reduction (quarter over quarter OR year-over-year) in gross receipts (e.g., annual tax forms, your quarterly income statements, or your quarterly bank statements) ***</t>
  </si>
  <si>
    <r>
      <t xml:space="preserve">If applicable please input your </t>
    </r>
    <r>
      <rPr>
        <b/>
        <sz val="11"/>
        <color theme="1"/>
        <rFont val="Calibri"/>
        <family val="2"/>
        <scheme val="minor"/>
      </rPr>
      <t>EIDL Loan Amount [Funding Received between 1/31/20 - 4/3/20]</t>
    </r>
    <r>
      <rPr>
        <sz val="11"/>
        <color theme="1"/>
        <rFont val="Calibri"/>
        <family val="2"/>
        <scheme val="minor"/>
      </rPr>
      <t xml:space="preserve"> that you want to refinance.</t>
    </r>
  </si>
  <si>
    <t xml:space="preserve">Total  </t>
  </si>
  <si>
    <t>2019 or 2020 employer retirement plan contributions from Form 1040 Sch C (line 19 ) // Form 1040 Sch F (Line 23)</t>
  </si>
  <si>
    <t>2019 or 2020 employer health insurance contributions portion of Form 1040 Sch C (Line 14 attributable to health insurance)  //  Form 1040 Sch F (Line 15 attributable to health insurance)</t>
  </si>
  <si>
    <t>PLEASE INPUT COMPENSATION FOR EMPLOYEES &gt;$100,000 BELOW</t>
  </si>
  <si>
    <t xml:space="preserve">Your 2019 or 2020 IRS Form 1040, Schedule C, line 7 amount, minus the sum of line 14, line 19, and line 26: </t>
  </si>
  <si>
    <t>OR</t>
  </si>
  <si>
    <t>Your 2019 or 2020 IRS Form 1040, Schedule F, line 9 amount</t>
  </si>
  <si>
    <t>Owners Compensation Eligibility: (2019 or 2020 IRS Form 1040, Schedule C, line 7 amount, minus the sum of line 14, line 19, and line 26) OR (2019 or 2020 IRS Form 1040, Schedule F, line 9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</si>
</sst>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44" formatCode="_(&quot;$&quot;* #,##0.00_);_(&quot;$&quot;* \(#,##0.00\);_(&quot;$&quot;* &quot;-&quot;??_);_(@_)"/>
    <numFmt numFmtId="164" formatCode="&quot;$&quot;#,##0"/>
    <numFmt numFmtId="165" formatCode="#,##0.0_);[Red]\(#,##0.0\)"/>
  </numFmts>
  <fonts count="47"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u/>
      <sz val="11"/>
      <color theme="1"/>
      <name val="Calibri"/>
      <family val="2"/>
      <scheme val="minor"/>
    </font>
    <font>
      <sz val="14"/>
      <color theme="1"/>
      <name val="Calibri"/>
      <family val="2"/>
      <scheme val="minor"/>
    </font>
    <font>
      <b/>
      <sz val="14"/>
      <name val="Calibri"/>
      <family val="2"/>
      <scheme val="minor"/>
    </font>
    <font>
      <b/>
      <sz val="11"/>
      <name val="Calibri"/>
      <family val="2"/>
      <scheme val="minor"/>
    </font>
    <font>
      <b/>
      <sz val="11"/>
      <color rgb="FFFF0000"/>
      <name val="Calibri"/>
      <family val="2"/>
      <scheme val="minor"/>
    </font>
    <font>
      <i/>
      <sz val="14"/>
      <name val="Calibri"/>
      <family val="2"/>
      <scheme val="minor"/>
    </font>
    <font>
      <i/>
      <sz val="12"/>
      <color theme="1"/>
      <name val="Calibri"/>
      <family val="2"/>
      <scheme val="minor"/>
    </font>
    <font>
      <sz val="11"/>
      <name val="Calibri"/>
      <family val="2"/>
      <scheme val="minor"/>
    </font>
    <font>
      <b/>
      <sz val="20"/>
      <color theme="1"/>
      <name val="Calibri"/>
      <family val="2"/>
      <scheme val="minor"/>
    </font>
    <font>
      <i/>
      <sz val="11"/>
      <name val="Calibri"/>
      <family val="2"/>
      <scheme val="minor"/>
    </font>
    <font>
      <sz val="9"/>
      <color theme="1"/>
      <name val="Calibri"/>
      <family val="2"/>
      <scheme val="minor"/>
    </font>
    <font>
      <u/>
      <sz val="11"/>
      <color theme="10"/>
      <name val="Calibri"/>
      <family val="2"/>
      <scheme val="minor"/>
    </font>
    <font>
      <b/>
      <u/>
      <sz val="11"/>
      <color theme="1"/>
      <name val="Calibri"/>
      <family val="2"/>
      <scheme val="minor"/>
    </font>
    <font>
      <b/>
      <u/>
      <sz val="14"/>
      <color theme="1"/>
      <name val="Calibri"/>
      <family val="2"/>
      <scheme val="minor"/>
    </font>
    <font>
      <b/>
      <u/>
      <sz val="11"/>
      <color rgb="FF7030A0"/>
      <name val="Calibri"/>
      <family val="2"/>
      <scheme val="minor"/>
    </font>
    <font>
      <b/>
      <sz val="18"/>
      <color rgb="FFFF0000"/>
      <name val="Calibri"/>
      <family val="2"/>
      <scheme val="minor"/>
    </font>
    <font>
      <sz val="11"/>
      <color theme="1"/>
      <name val="Calibri"/>
      <family val="2"/>
      <scheme val="minor"/>
    </font>
    <font>
      <sz val="10"/>
      <color rgb="FF000000"/>
      <name val="Calibri"/>
      <family val="2"/>
      <scheme val="minor"/>
    </font>
    <font>
      <b/>
      <u/>
      <sz val="10"/>
      <color rgb="FF000000"/>
      <name val="Calibri"/>
      <family val="2"/>
      <scheme val="minor"/>
    </font>
    <font>
      <sz val="9"/>
      <color indexed="81"/>
      <name val="Tahoma"/>
      <family val="2"/>
    </font>
    <font>
      <b/>
      <i/>
      <sz val="11"/>
      <color theme="1"/>
      <name val="Calibri"/>
      <family val="2"/>
      <scheme val="minor"/>
    </font>
    <font>
      <i/>
      <u/>
      <sz val="11"/>
      <color rgb="FFFF0000"/>
      <name val="Calibri"/>
      <family val="2"/>
      <scheme val="minor"/>
    </font>
    <font>
      <sz val="11"/>
      <color theme="0"/>
      <name val="Calibri"/>
      <family val="2"/>
      <scheme val="minor"/>
    </font>
    <font>
      <b/>
      <sz val="20"/>
      <color theme="0"/>
      <name val="Calibri"/>
      <family val="2"/>
      <scheme val="minor"/>
    </font>
    <font>
      <b/>
      <sz val="20"/>
      <color theme="0"/>
      <name val="Calibri"/>
      <family val="2"/>
    </font>
    <font>
      <b/>
      <u/>
      <sz val="11"/>
      <color theme="0"/>
      <name val="Calibri"/>
      <family val="2"/>
      <scheme val="minor"/>
    </font>
    <font>
      <b/>
      <sz val="12"/>
      <color theme="1"/>
      <name val="Calibri"/>
      <family val="2"/>
      <scheme val="minor"/>
    </font>
    <font>
      <sz val="10"/>
      <color rgb="FF000000"/>
      <name val="Tahoma"/>
      <family val="2"/>
    </font>
    <font>
      <sz val="20"/>
      <color theme="1"/>
      <name val="Calibri"/>
      <family val="2"/>
      <scheme val="minor"/>
    </font>
    <font>
      <b/>
      <i/>
      <sz val="20"/>
      <color rgb="FFFF5050"/>
      <name val="Calibri"/>
      <family val="2"/>
      <scheme val="minor"/>
    </font>
    <font>
      <b/>
      <i/>
      <sz val="20"/>
      <color theme="1"/>
      <name val="Calibri"/>
      <family val="2"/>
      <scheme val="minor"/>
    </font>
    <font>
      <u/>
      <sz val="14"/>
      <color theme="1"/>
      <name val="Calibri"/>
      <family val="2"/>
      <scheme val="minor"/>
    </font>
    <font>
      <b/>
      <sz val="12"/>
      <color rgb="FF0070C0"/>
      <name val="Calibri"/>
      <family val="2"/>
      <scheme val="minor"/>
    </font>
    <font>
      <b/>
      <sz val="12"/>
      <color theme="0" tint="-0.499984740745262"/>
      <name val="Calibri"/>
      <family val="2"/>
      <scheme val="minor"/>
    </font>
    <font>
      <b/>
      <sz val="18"/>
      <color theme="1"/>
      <name val="Calibri"/>
      <family val="2"/>
      <scheme val="minor"/>
    </font>
    <font>
      <b/>
      <i/>
      <u/>
      <sz val="11"/>
      <color theme="1"/>
      <name val="Calibri"/>
      <family val="2"/>
      <scheme val="minor"/>
    </font>
    <font>
      <b/>
      <sz val="16"/>
      <color theme="1"/>
      <name val="Calibri"/>
      <family val="2"/>
      <scheme val="minor"/>
    </font>
    <font>
      <b/>
      <sz val="13"/>
      <color rgb="FF0099FF"/>
      <name val="Calibri"/>
      <family val="2"/>
      <scheme val="minor"/>
    </font>
    <font>
      <b/>
      <sz val="12"/>
      <color rgb="FFFF0000"/>
      <name val="Calibri"/>
      <family val="2"/>
      <scheme val="minor"/>
    </font>
    <font>
      <b/>
      <sz val="12"/>
      <color rgb="FF92D050"/>
      <name val="Calibri"/>
      <family val="2"/>
      <scheme val="minor"/>
    </font>
    <font>
      <b/>
      <i/>
      <sz val="12"/>
      <color theme="1"/>
      <name val="Calibri"/>
      <family val="2"/>
      <scheme val="minor"/>
    </font>
    <font>
      <b/>
      <sz val="14"/>
      <color rgb="FFFF0000"/>
      <name val="Calibri"/>
      <family val="2"/>
      <scheme val="minor"/>
    </font>
    <font>
      <i/>
      <sz val="11"/>
      <color rgb="FFFF0000"/>
      <name val="Calibri"/>
      <family val="2"/>
      <scheme val="minor"/>
    </font>
  </fonts>
  <fills count="11">
    <fill>
      <patternFill patternType="none"/>
    </fill>
    <fill>
      <patternFill patternType="gray125"/>
    </fill>
    <fill>
      <patternFill patternType="solid">
        <fgColor theme="2"/>
        <bgColor indexed="64"/>
      </patternFill>
    </fill>
    <fill>
      <patternFill patternType="solid">
        <fgColor theme="7" tint="0.599963377788628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99CC"/>
        <bgColor indexed="64"/>
      </patternFill>
    </fill>
    <fill>
      <patternFill patternType="solid">
        <fgColor theme="2" tint="-0.249977111117893"/>
        <bgColor indexed="64"/>
      </patternFill>
    </fill>
    <fill>
      <patternFill patternType="solid">
        <fgColor rgb="FFFFFF00"/>
        <bgColor indexed="64"/>
      </patternFill>
    </fill>
  </fills>
  <borders count="10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style="medium">
        <color auto="1"/>
      </top>
      <bottom style="medium">
        <color indexed="64"/>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rgb="FF7030A0"/>
      </left>
      <right style="thick">
        <color rgb="FF7030A0"/>
      </right>
      <top style="thick">
        <color rgb="FF7030A0"/>
      </top>
      <bottom style="thick">
        <color rgb="FF7030A0"/>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auto="1"/>
      </left>
      <right style="hair">
        <color indexed="64"/>
      </right>
      <top/>
      <bottom/>
      <diagonal/>
    </border>
    <border>
      <left/>
      <right/>
      <top style="hair">
        <color indexed="64"/>
      </top>
      <bottom/>
      <diagonal/>
    </border>
    <border>
      <left/>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dashDot">
        <color indexed="64"/>
      </left>
      <right/>
      <top style="dashDot">
        <color indexed="64"/>
      </top>
      <bottom/>
      <diagonal/>
    </border>
    <border>
      <left style="dashDot">
        <color indexed="64"/>
      </left>
      <right/>
      <top style="dashDot">
        <color indexed="64"/>
      </top>
      <bottom style="dashDot">
        <color indexed="64"/>
      </bottom>
      <diagonal/>
    </border>
    <border>
      <left style="dashDot">
        <color indexed="64"/>
      </left>
      <right/>
      <top/>
      <bottom style="dashDot">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Dot">
        <color indexed="64"/>
      </bottom>
      <diagonal/>
    </border>
    <border>
      <left/>
      <right style="medium">
        <color auto="1"/>
      </right>
      <top style="medium">
        <color auto="1"/>
      </top>
      <bottom style="thin">
        <color indexed="64"/>
      </bottom>
      <diagonal/>
    </border>
    <border>
      <left style="thin">
        <color indexed="64"/>
      </left>
      <right style="medium">
        <color indexed="64"/>
      </right>
      <top/>
      <bottom/>
      <diagonal/>
    </border>
    <border>
      <left style="thin">
        <color indexed="64"/>
      </left>
      <right style="medium">
        <color indexed="64"/>
      </right>
      <top/>
      <bottom style="dashDot">
        <color indexed="64"/>
      </bottom>
      <diagonal/>
    </border>
    <border>
      <left style="thin">
        <color indexed="64"/>
      </left>
      <right style="medium">
        <color indexed="64"/>
      </right>
      <top style="dashDot">
        <color indexed="64"/>
      </top>
      <bottom/>
      <diagonal/>
    </border>
    <border>
      <left style="thin">
        <color indexed="64"/>
      </left>
      <right style="medium">
        <color indexed="64"/>
      </right>
      <top style="dashDot">
        <color indexed="64"/>
      </top>
      <bottom style="dashDot">
        <color indexed="64"/>
      </bottom>
      <diagonal/>
    </border>
    <border>
      <left style="thin">
        <color indexed="64"/>
      </left>
      <right style="medium">
        <color indexed="64"/>
      </right>
      <top/>
      <bottom style="medium">
        <color indexed="64"/>
      </bottom>
      <diagonal/>
    </border>
    <border>
      <left style="hair">
        <color indexed="64"/>
      </left>
      <right/>
      <top/>
      <bottom/>
      <diagonal/>
    </border>
    <border>
      <left/>
      <right/>
      <top style="dashDot">
        <color indexed="64"/>
      </top>
      <bottom/>
      <diagonal/>
    </border>
    <border>
      <left style="hair">
        <color indexed="64"/>
      </left>
      <right/>
      <top style="dashDot">
        <color indexed="64"/>
      </top>
      <bottom/>
      <diagonal/>
    </border>
    <border>
      <left style="hair">
        <color indexed="64"/>
      </left>
      <right/>
      <top style="medium">
        <color auto="1"/>
      </top>
      <bottom/>
      <diagonal/>
    </border>
    <border>
      <left style="hair">
        <color indexed="64"/>
      </left>
      <right/>
      <top/>
      <bottom style="dashDot">
        <color indexed="64"/>
      </bottom>
      <diagonal/>
    </border>
    <border>
      <left style="medium">
        <color auto="1"/>
      </left>
      <right style="hair">
        <color indexed="64"/>
      </right>
      <top style="dashDot">
        <color indexed="64"/>
      </top>
      <bottom/>
      <diagonal/>
    </border>
    <border>
      <left style="medium">
        <color auto="1"/>
      </left>
      <right style="hair">
        <color indexed="64"/>
      </right>
      <top/>
      <bottom style="dashDot">
        <color indexed="64"/>
      </bottom>
      <diagonal/>
    </border>
    <border>
      <left/>
      <right style="thin">
        <color indexed="64"/>
      </right>
      <top style="dashDot">
        <color indexed="64"/>
      </top>
      <bottom style="dashDot">
        <color indexed="64"/>
      </bottom>
      <diagonal/>
    </border>
    <border>
      <left/>
      <right style="medium">
        <color indexed="64"/>
      </right>
      <top style="dashDotDot">
        <color indexed="64"/>
      </top>
      <bottom style="dashDotDot">
        <color indexed="64"/>
      </bottom>
      <diagonal/>
    </border>
    <border>
      <left style="hair">
        <color indexed="64"/>
      </left>
      <right style="medium">
        <color indexed="64"/>
      </right>
      <top/>
      <bottom style="medium">
        <color indexed="64"/>
      </bottom>
      <diagonal/>
    </border>
    <border>
      <left style="thin">
        <color indexed="64"/>
      </left>
      <right style="medium">
        <color indexed="64"/>
      </right>
      <top/>
      <bottom style="dashDotDot">
        <color indexed="64"/>
      </bottom>
      <diagonal/>
    </border>
    <border>
      <left style="medium">
        <color auto="1"/>
      </left>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top style="thin">
        <color indexed="64"/>
      </top>
      <bottom style="medium">
        <color auto="1"/>
      </bottom>
      <diagonal/>
    </border>
    <border>
      <left style="medium">
        <color auto="1"/>
      </left>
      <right style="medium">
        <color indexed="64"/>
      </right>
      <top style="medium">
        <color auto="1"/>
      </top>
      <bottom style="thin">
        <color indexed="64"/>
      </bottom>
      <diagonal/>
    </border>
    <border>
      <left/>
      <right/>
      <top style="thin">
        <color auto="1"/>
      </top>
      <bottom style="thin">
        <color indexed="64"/>
      </bottom>
      <diagonal/>
    </border>
    <border>
      <left style="medium">
        <color indexed="64"/>
      </left>
      <right style="medium">
        <color indexed="64"/>
      </right>
      <top style="thin">
        <color indexed="64"/>
      </top>
      <bottom style="medium">
        <color auto="1"/>
      </bottom>
      <diagonal/>
    </border>
    <border>
      <left style="medium">
        <color indexed="64"/>
      </left>
      <right style="medium">
        <color auto="1"/>
      </right>
      <top style="thin">
        <color auto="1"/>
      </top>
      <bottom style="thin">
        <color auto="1"/>
      </bottom>
      <diagonal/>
    </border>
    <border>
      <left style="dashDot">
        <color indexed="64"/>
      </left>
      <right/>
      <top/>
      <bottom/>
      <diagonal/>
    </border>
    <border>
      <left/>
      <right style="dashDot">
        <color indexed="64"/>
      </right>
      <top style="dashDot">
        <color indexed="64"/>
      </top>
      <bottom/>
      <diagonal/>
    </border>
    <border>
      <left/>
      <right style="dashDot">
        <color indexed="64"/>
      </right>
      <top/>
      <bottom/>
      <diagonal/>
    </border>
    <border>
      <left/>
      <right style="dashDot">
        <color indexed="64"/>
      </right>
      <top/>
      <bottom style="dashDot">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thin">
        <color indexed="64"/>
      </right>
      <top style="dashDot">
        <color indexed="64"/>
      </top>
      <bottom/>
      <diagonal/>
    </border>
    <border>
      <left/>
      <right/>
      <top style="dashDot">
        <color indexed="64"/>
      </top>
      <bottom style="dashDot">
        <color indexed="64"/>
      </bottom>
      <diagonal/>
    </border>
    <border>
      <left style="dashDotDot">
        <color indexed="64"/>
      </left>
      <right/>
      <top style="dashDot">
        <color indexed="64"/>
      </top>
      <bottom style="dashDot">
        <color indexed="64"/>
      </bottom>
      <diagonal/>
    </border>
    <border>
      <left style="medium">
        <color auto="1"/>
      </left>
      <right style="hair">
        <color indexed="64"/>
      </right>
      <top style="medium">
        <color auto="1"/>
      </top>
      <bottom/>
      <diagonal/>
    </border>
    <border>
      <left/>
      <right style="medium">
        <color auto="1"/>
      </right>
      <top/>
      <bottom style="dashDot">
        <color indexed="64"/>
      </bottom>
      <diagonal/>
    </border>
    <border>
      <left/>
      <right style="medium">
        <color auto="1"/>
      </right>
      <top style="dashDot">
        <color indexed="64"/>
      </top>
      <bottom/>
      <diagonal/>
    </border>
    <border>
      <left style="hair">
        <color indexed="64"/>
      </left>
      <right/>
      <top/>
      <bottom style="hair">
        <color indexed="64"/>
      </bottom>
      <diagonal/>
    </border>
    <border>
      <left/>
      <right style="hair">
        <color indexed="64"/>
      </right>
      <top style="medium">
        <color auto="1"/>
      </top>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dashDot">
        <color indexed="64"/>
      </right>
      <top/>
      <bottom/>
      <diagonal/>
    </border>
    <border>
      <left/>
      <right style="medium">
        <color indexed="64"/>
      </right>
      <top style="dashDot">
        <color indexed="64"/>
      </top>
      <bottom style="dashDot">
        <color indexed="64"/>
      </bottom>
      <diagonal/>
    </border>
    <border>
      <left/>
      <right style="dashDot">
        <color indexed="64"/>
      </right>
      <top style="dashDot">
        <color indexed="64"/>
      </top>
      <bottom style="dashDot">
        <color indexed="64"/>
      </bottom>
      <diagonal/>
    </border>
    <border>
      <left/>
      <right style="thin">
        <color indexed="64"/>
      </right>
      <top style="dashDot">
        <color indexed="64"/>
      </top>
      <bottom style="medium">
        <color indexed="64"/>
      </bottom>
      <diagonal/>
    </border>
    <border>
      <left/>
      <right/>
      <top style="dashDot">
        <color indexed="64"/>
      </top>
      <bottom style="medium">
        <color indexed="64"/>
      </bottom>
      <diagonal/>
    </border>
    <border>
      <left style="dashDot">
        <color indexed="64"/>
      </left>
      <right/>
      <top style="dashDot">
        <color indexed="64"/>
      </top>
      <bottom style="medium">
        <color indexed="64"/>
      </bottom>
      <diagonal/>
    </border>
    <border>
      <left style="dashDot">
        <color indexed="64"/>
      </left>
      <right style="medium">
        <color auto="1"/>
      </right>
      <top style="dashDot">
        <color indexed="64"/>
      </top>
      <bottom style="dashDot">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bottom style="dashDot">
        <color indexed="64"/>
      </bottom>
      <diagonal/>
    </border>
    <border>
      <left/>
      <right style="hair">
        <color indexed="64"/>
      </right>
      <top/>
      <bottom style="medium">
        <color auto="1"/>
      </bottom>
      <diagonal/>
    </border>
    <border>
      <left/>
      <right style="thin">
        <color indexed="64"/>
      </right>
      <top style="medium">
        <color indexed="64"/>
      </top>
      <bottom/>
      <diagonal/>
    </border>
  </borders>
  <cellStyleXfs count="3">
    <xf numFmtId="0" fontId="0" fillId="0" borderId="0"/>
    <xf numFmtId="0" fontId="15" fillId="0" borderId="0" applyNumberFormat="0" applyFill="0" applyBorder="0" applyAlignment="0" applyProtection="0"/>
    <xf numFmtId="44" fontId="20" fillId="0" borderId="0" applyFont="0" applyFill="0" applyBorder="0" applyAlignment="0" applyProtection="0"/>
  </cellStyleXfs>
  <cellXfs count="418">
    <xf numFmtId="0" fontId="0" fillId="0" borderId="0" xfId="0"/>
    <xf numFmtId="0" fontId="2" fillId="0" borderId="0" xfId="0" applyFont="1"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38" fontId="0" fillId="0" borderId="0" xfId="0" applyNumberFormat="1" applyFill="1" applyBorder="1" applyProtection="1"/>
    <xf numFmtId="38" fontId="0" fillId="0" borderId="0" xfId="0" applyNumberFormat="1" applyProtection="1"/>
    <xf numFmtId="0" fontId="0" fillId="0" borderId="0" xfId="0" applyProtection="1"/>
    <xf numFmtId="38" fontId="0" fillId="0" borderId="0" xfId="0" applyNumberFormat="1" applyFill="1" applyBorder="1" applyAlignment="1" applyProtection="1">
      <alignment vertical="top"/>
      <protection locked="0"/>
    </xf>
    <xf numFmtId="6" fontId="1" fillId="0" borderId="0" xfId="0" applyNumberFormat="1" applyFont="1" applyProtection="1"/>
    <xf numFmtId="0" fontId="5" fillId="0" borderId="0" xfId="0" applyFont="1" applyProtection="1">
      <protection locked="0"/>
    </xf>
    <xf numFmtId="0" fontId="0" fillId="0" borderId="0" xfId="0" applyAlignment="1" applyProtection="1">
      <alignment horizontal="right"/>
    </xf>
    <xf numFmtId="0" fontId="2" fillId="0" borderId="0" xfId="0" applyFont="1" applyAlignment="1" applyProtection="1">
      <alignment horizontal="left"/>
    </xf>
    <xf numFmtId="0" fontId="0" fillId="0" borderId="0" xfId="0" applyAlignment="1" applyProtection="1">
      <alignment horizontal="left"/>
    </xf>
    <xf numFmtId="0" fontId="1" fillId="0" borderId="0" xfId="0" applyFont="1" applyAlignment="1" applyProtection="1">
      <alignment horizontal="right"/>
    </xf>
    <xf numFmtId="0" fontId="2" fillId="0" borderId="0" xfId="0" applyFont="1" applyProtection="1"/>
    <xf numFmtId="0" fontId="6" fillId="0" borderId="0" xfId="0" applyFont="1" applyProtection="1"/>
    <xf numFmtId="0" fontId="5" fillId="0" borderId="0" xfId="0" applyFont="1" applyAlignment="1" applyProtection="1">
      <alignment vertical="center"/>
    </xf>
    <xf numFmtId="0" fontId="5" fillId="0" borderId="0" xfId="0" applyFont="1" applyProtection="1"/>
    <xf numFmtId="0" fontId="2" fillId="0" borderId="0" xfId="0" applyFont="1" applyAlignment="1" applyProtection="1">
      <alignment horizontal="right"/>
    </xf>
    <xf numFmtId="0" fontId="2" fillId="0" borderId="0" xfId="0" applyFont="1" applyAlignment="1" applyProtection="1">
      <alignment horizontal="right" vertical="top"/>
    </xf>
    <xf numFmtId="0" fontId="3" fillId="0" borderId="0" xfId="0" applyFont="1" applyProtection="1"/>
    <xf numFmtId="0" fontId="3" fillId="0" borderId="0" xfId="0" applyFont="1" applyAlignment="1" applyProtection="1">
      <alignment wrapText="1"/>
    </xf>
    <xf numFmtId="0" fontId="7" fillId="0" borderId="0" xfId="0" applyFont="1" applyAlignment="1" applyProtection="1">
      <alignment horizontal="center" vertical="top"/>
    </xf>
    <xf numFmtId="38" fontId="0" fillId="0" borderId="0" xfId="0" applyNumberFormat="1" applyFill="1" applyBorder="1" applyAlignment="1" applyProtection="1">
      <alignment horizontal="right" vertical="top"/>
      <protection locked="0"/>
    </xf>
    <xf numFmtId="0" fontId="0" fillId="0" borderId="0" xfId="0" applyFill="1" applyBorder="1" applyProtection="1">
      <protection locked="0"/>
    </xf>
    <xf numFmtId="38" fontId="1" fillId="0" borderId="0" xfId="0" applyNumberFormat="1" applyFont="1" applyFill="1" applyBorder="1" applyProtection="1"/>
    <xf numFmtId="6" fontId="2" fillId="0" borderId="0" xfId="0" applyNumberFormat="1" applyFont="1" applyFill="1" applyBorder="1" applyProtection="1"/>
    <xf numFmtId="164" fontId="2" fillId="0" borderId="0" xfId="0" applyNumberFormat="1" applyFont="1" applyFill="1" applyBorder="1" applyProtection="1">
      <protection locked="0"/>
    </xf>
    <xf numFmtId="0" fontId="9" fillId="0" borderId="0" xfId="0" applyFont="1" applyProtection="1">
      <protection locked="0"/>
    </xf>
    <xf numFmtId="0" fontId="1" fillId="0" borderId="0" xfId="0" applyFont="1" applyAlignment="1" applyProtection="1">
      <alignment horizontal="right" wrapText="1"/>
    </xf>
    <xf numFmtId="38" fontId="0" fillId="0" borderId="0" xfId="0" applyNumberFormat="1" applyFill="1" applyBorder="1" applyAlignment="1" applyProtection="1">
      <alignment vertical="top"/>
    </xf>
    <xf numFmtId="0" fontId="10" fillId="0" borderId="0" xfId="0" applyFont="1" applyAlignment="1" applyProtection="1">
      <alignment horizontal="left"/>
    </xf>
    <xf numFmtId="0" fontId="2" fillId="0" borderId="0" xfId="0" applyFont="1" applyAlignment="1" applyProtection="1">
      <alignment horizontal="left" vertical="top"/>
    </xf>
    <xf numFmtId="0" fontId="2" fillId="0" borderId="0" xfId="0" applyFont="1" applyAlignment="1" applyProtection="1">
      <alignment horizontal="left" wrapText="1"/>
    </xf>
    <xf numFmtId="38" fontId="0" fillId="0" borderId="0" xfId="0" applyNumberFormat="1" applyFill="1" applyBorder="1" applyAlignment="1" applyProtection="1">
      <alignment horizontal="right" vertical="top"/>
    </xf>
    <xf numFmtId="0" fontId="3" fillId="0" borderId="0" xfId="0" applyFont="1" applyAlignment="1" applyProtection="1">
      <alignment horizontal="center"/>
      <protection locked="0"/>
    </xf>
    <xf numFmtId="0" fontId="3" fillId="0" borderId="0" xfId="0" applyFont="1" applyAlignment="1" applyProtection="1">
      <alignment horizontal="center"/>
    </xf>
    <xf numFmtId="0" fontId="2" fillId="2" borderId="0" xfId="0" applyFont="1" applyFill="1" applyAlignment="1" applyProtection="1">
      <alignment horizontal="right"/>
    </xf>
    <xf numFmtId="0" fontId="2" fillId="0" borderId="0" xfId="0" applyFont="1" applyFill="1" applyBorder="1" applyAlignment="1" applyProtection="1">
      <alignment horizontal="left" wrapText="1"/>
      <protection locked="0"/>
    </xf>
    <xf numFmtId="165" fontId="0" fillId="0" borderId="0" xfId="0" applyNumberFormat="1" applyFont="1" applyFill="1" applyProtection="1"/>
    <xf numFmtId="42" fontId="0" fillId="0" borderId="0" xfId="0" applyNumberFormat="1" applyFill="1" applyBorder="1" applyProtection="1"/>
    <xf numFmtId="0" fontId="0" fillId="0" borderId="0" xfId="0" applyAlignment="1">
      <alignment horizontal="center"/>
    </xf>
    <xf numFmtId="0" fontId="15" fillId="0" borderId="0" xfId="1" applyAlignment="1" applyProtection="1">
      <alignment horizontal="center"/>
      <protection locked="0"/>
    </xf>
    <xf numFmtId="38" fontId="0" fillId="0" borderId="0" xfId="0" applyNumberFormat="1" applyFill="1" applyBorder="1" applyProtection="1">
      <protection locked="0"/>
    </xf>
    <xf numFmtId="38" fontId="0" fillId="0" borderId="0" xfId="0" applyNumberFormat="1" applyFill="1" applyBorder="1" applyAlignment="1" applyProtection="1">
      <alignment horizontal="right"/>
      <protection locked="0"/>
    </xf>
    <xf numFmtId="0" fontId="0" fillId="0" borderId="0" xfId="0" applyFont="1" applyAlignment="1" applyProtection="1">
      <alignment horizontal="right" wrapText="1"/>
    </xf>
    <xf numFmtId="0" fontId="6" fillId="0" borderId="0" xfId="0" applyFont="1" applyAlignment="1" applyProtection="1">
      <alignment horizontal="left"/>
    </xf>
    <xf numFmtId="0" fontId="6" fillId="0" borderId="0" xfId="0" applyFont="1" applyAlignment="1" applyProtection="1">
      <alignment horizontal="left" wrapText="1"/>
    </xf>
    <xf numFmtId="0" fontId="17" fillId="0" borderId="0" xfId="0" applyFont="1" applyAlignment="1" applyProtection="1">
      <alignment horizontal="center"/>
      <protection locked="0"/>
    </xf>
    <xf numFmtId="42" fontId="1" fillId="2" borderId="0" xfId="0" applyNumberFormat="1" applyFont="1" applyFill="1" applyProtection="1"/>
    <xf numFmtId="0" fontId="0" fillId="0" borderId="0" xfId="0" applyFill="1" applyBorder="1" applyProtection="1"/>
    <xf numFmtId="0" fontId="18" fillId="0" borderId="0" xfId="1" applyFont="1" applyAlignment="1" applyProtection="1">
      <alignment horizontal="center"/>
      <protection locked="0"/>
    </xf>
    <xf numFmtId="0" fontId="10" fillId="0" borderId="0" xfId="0" applyFont="1" applyFill="1" applyAlignment="1" applyProtection="1">
      <alignment horizontal="center"/>
    </xf>
    <xf numFmtId="6" fontId="2" fillId="3" borderId="13" xfId="0" applyNumberFormat="1" applyFont="1" applyFill="1" applyBorder="1" applyAlignment="1" applyProtection="1">
      <alignment vertical="top"/>
    </xf>
    <xf numFmtId="0" fontId="0" fillId="0" borderId="0" xfId="0" applyAlignment="1" applyProtection="1">
      <alignment horizontal="center"/>
      <protection locked="0"/>
    </xf>
    <xf numFmtId="0" fontId="19" fillId="0" borderId="0" xfId="0" applyFont="1" applyAlignment="1" applyProtection="1">
      <alignment horizontal="center"/>
      <protection locked="0"/>
    </xf>
    <xf numFmtId="0" fontId="0" fillId="0" borderId="0" xfId="0" applyAlignment="1">
      <alignment horizontal="center" vertical="center"/>
    </xf>
    <xf numFmtId="0" fontId="16" fillId="0" borderId="0" xfId="0" applyFont="1" applyAlignment="1" applyProtection="1">
      <alignment horizontal="center"/>
    </xf>
    <xf numFmtId="0" fontId="0" fillId="0" borderId="0" xfId="0" applyAlignment="1"/>
    <xf numFmtId="0" fontId="0" fillId="4" borderId="10" xfId="0" applyFont="1" applyFill="1" applyBorder="1" applyAlignment="1" applyProtection="1">
      <alignment horizontal="center" vertical="center"/>
    </xf>
    <xf numFmtId="0" fontId="0" fillId="4" borderId="0" xfId="0" applyFill="1"/>
    <xf numFmtId="0" fontId="1" fillId="0" borderId="0" xfId="0" applyFont="1" applyAlignment="1" applyProtection="1">
      <alignment horizontal="right" vertical="center"/>
    </xf>
    <xf numFmtId="0" fontId="2" fillId="0" borderId="0" xfId="0" applyFont="1" applyAlignment="1" applyProtection="1">
      <alignment horizontal="left" vertical="center"/>
    </xf>
    <xf numFmtId="0" fontId="0" fillId="0" borderId="0" xfId="0" applyAlignment="1" applyProtection="1">
      <alignment horizontal="right" vertical="center"/>
    </xf>
    <xf numFmtId="0" fontId="8" fillId="0" borderId="0" xfId="0" applyFont="1" applyAlignment="1" applyProtection="1">
      <alignment horizontal="right" vertical="center"/>
    </xf>
    <xf numFmtId="0" fontId="0" fillId="0" borderId="0" xfId="0" applyFont="1" applyAlignment="1" applyProtection="1">
      <alignment horizontal="right" vertical="center"/>
    </xf>
    <xf numFmtId="0" fontId="1" fillId="0" borderId="0" xfId="0" applyFont="1" applyAlignment="1" applyProtection="1">
      <alignment horizontal="right" vertical="center" wrapText="1"/>
    </xf>
    <xf numFmtId="0" fontId="21" fillId="0" borderId="0" xfId="0" applyFont="1" applyAlignment="1">
      <alignment horizontal="left" vertical="center" readingOrder="1"/>
    </xf>
    <xf numFmtId="0" fontId="0" fillId="6" borderId="0" xfId="0" applyFill="1" applyAlignment="1">
      <alignment horizontal="center"/>
    </xf>
    <xf numFmtId="0" fontId="14" fillId="4" borderId="0" xfId="0" applyFont="1" applyFill="1" applyBorder="1" applyAlignment="1" applyProtection="1">
      <alignment vertical="center" wrapText="1"/>
    </xf>
    <xf numFmtId="0" fontId="14" fillId="4" borderId="0" xfId="0" applyFont="1" applyFill="1" applyAlignment="1" applyProtection="1">
      <alignment horizontal="right" vertical="center"/>
    </xf>
    <xf numFmtId="0" fontId="0" fillId="4" borderId="9" xfId="0" applyFill="1" applyBorder="1" applyAlignment="1" applyProtection="1"/>
    <xf numFmtId="0" fontId="1" fillId="4" borderId="0" xfId="0" applyFont="1" applyFill="1" applyAlignment="1" applyProtection="1">
      <alignment vertical="center"/>
    </xf>
    <xf numFmtId="44" fontId="0" fillId="4" borderId="42" xfId="2" applyFont="1" applyFill="1" applyBorder="1" applyAlignment="1" applyProtection="1">
      <alignment horizontal="center"/>
    </xf>
    <xf numFmtId="44" fontId="0" fillId="4" borderId="44" xfId="2" applyFont="1" applyFill="1" applyBorder="1" applyAlignment="1" applyProtection="1">
      <alignment horizontal="center"/>
    </xf>
    <xf numFmtId="44" fontId="0" fillId="4" borderId="41" xfId="2" applyFont="1" applyFill="1" applyBorder="1" applyAlignment="1" applyProtection="1">
      <alignment horizontal="center"/>
    </xf>
    <xf numFmtId="0" fontId="0" fillId="4" borderId="0" xfId="0" applyFill="1" applyAlignment="1"/>
    <xf numFmtId="0" fontId="0" fillId="4" borderId="0" xfId="0" applyFill="1" applyAlignment="1">
      <alignment wrapText="1"/>
    </xf>
    <xf numFmtId="0" fontId="1" fillId="5" borderId="1" xfId="0" applyFont="1" applyFill="1" applyBorder="1" applyAlignment="1" applyProtection="1">
      <alignment horizontal="center" vertical="center"/>
    </xf>
    <xf numFmtId="0" fontId="32" fillId="4" borderId="0" xfId="0" applyFont="1" applyFill="1" applyBorder="1" applyAlignment="1" applyProtection="1">
      <alignment horizontal="left" vertical="center" wrapText="1"/>
    </xf>
    <xf numFmtId="0" fontId="0" fillId="4" borderId="0" xfId="0" applyFill="1" applyAlignment="1" applyProtection="1">
      <alignment horizontal="center"/>
    </xf>
    <xf numFmtId="0" fontId="32" fillId="4" borderId="0" xfId="0" applyFont="1" applyFill="1" applyAlignment="1" applyProtection="1">
      <alignment vertical="center"/>
    </xf>
    <xf numFmtId="0" fontId="31" fillId="4" borderId="0" xfId="0" applyFont="1" applyFill="1" applyAlignment="1" applyProtection="1">
      <alignment vertical="center" wrapText="1"/>
    </xf>
    <xf numFmtId="0" fontId="0" fillId="4" borderId="0" xfId="0" applyFill="1" applyAlignment="1" applyProtection="1">
      <alignment vertical="center"/>
    </xf>
    <xf numFmtId="0" fontId="0" fillId="4" borderId="18" xfId="0" applyFill="1" applyBorder="1" applyProtection="1"/>
    <xf numFmtId="0" fontId="0" fillId="4" borderId="41" xfId="0" applyFill="1" applyBorder="1" applyProtection="1"/>
    <xf numFmtId="0" fontId="0" fillId="4" borderId="11" xfId="0" applyFill="1" applyBorder="1" applyProtection="1"/>
    <xf numFmtId="0" fontId="0" fillId="4" borderId="0" xfId="0" applyFont="1" applyFill="1" applyBorder="1" applyAlignment="1" applyProtection="1">
      <alignment horizontal="left" indent="1"/>
    </xf>
    <xf numFmtId="0" fontId="0" fillId="4" borderId="57" xfId="0" applyFill="1" applyBorder="1" applyAlignment="1" applyProtection="1"/>
    <xf numFmtId="0" fontId="0" fillId="4" borderId="58" xfId="0" applyFill="1" applyBorder="1" applyAlignment="1" applyProtection="1"/>
    <xf numFmtId="0" fontId="11" fillId="4" borderId="59" xfId="0" applyFont="1" applyFill="1" applyBorder="1" applyAlignment="1" applyProtection="1">
      <alignment horizontal="center" vertical="center"/>
    </xf>
    <xf numFmtId="0" fontId="0" fillId="4" borderId="14" xfId="0" applyFill="1" applyBorder="1" applyAlignment="1" applyProtection="1"/>
    <xf numFmtId="0" fontId="0" fillId="4" borderId="58" xfId="0" applyFont="1" applyFill="1" applyBorder="1" applyAlignment="1" applyProtection="1">
      <alignment horizontal="left" vertical="center"/>
    </xf>
    <xf numFmtId="0" fontId="0" fillId="4" borderId="63" xfId="0" applyFill="1" applyBorder="1" applyAlignment="1" applyProtection="1">
      <alignment horizontal="center" vertical="center"/>
    </xf>
    <xf numFmtId="0" fontId="0" fillId="4" borderId="61" xfId="0" applyFont="1" applyFill="1" applyBorder="1" applyAlignment="1" applyProtection="1">
      <alignment horizontal="center" vertical="center"/>
    </xf>
    <xf numFmtId="0" fontId="0" fillId="4" borderId="64" xfId="0" applyFont="1" applyFill="1" applyBorder="1" applyAlignment="1" applyProtection="1">
      <alignment horizontal="center" vertical="center"/>
    </xf>
    <xf numFmtId="0" fontId="0" fillId="4" borderId="63" xfId="0" applyFont="1" applyFill="1" applyBorder="1" applyAlignment="1" applyProtection="1">
      <alignment horizontal="center" vertical="center"/>
    </xf>
    <xf numFmtId="0" fontId="0" fillId="4" borderId="1" xfId="0" applyFont="1" applyFill="1" applyBorder="1" applyAlignment="1" applyProtection="1">
      <alignment horizontal="center" vertical="center"/>
    </xf>
    <xf numFmtId="0" fontId="1" fillId="4" borderId="14" xfId="0" applyFont="1" applyFill="1" applyBorder="1" applyAlignment="1" applyProtection="1"/>
    <xf numFmtId="0" fontId="1" fillId="4" borderId="54" xfId="0" applyFont="1" applyFill="1" applyBorder="1" applyAlignment="1" applyProtection="1"/>
    <xf numFmtId="0" fontId="3" fillId="4" borderId="14" xfId="0" applyFont="1" applyFill="1" applyBorder="1" applyAlignment="1" applyProtection="1"/>
    <xf numFmtId="0" fontId="1" fillId="4" borderId="47" xfId="0" applyFont="1" applyFill="1" applyBorder="1" applyAlignment="1" applyProtection="1">
      <alignment vertical="center" wrapText="1"/>
    </xf>
    <xf numFmtId="0" fontId="26" fillId="4" borderId="0" xfId="0" applyFont="1" applyFill="1" applyBorder="1" applyProtection="1"/>
    <xf numFmtId="0" fontId="0" fillId="4" borderId="47" xfId="0" applyFill="1" applyBorder="1" applyProtection="1"/>
    <xf numFmtId="0" fontId="14" fillId="4" borderId="0" xfId="0" applyFont="1" applyFill="1" applyBorder="1" applyAlignment="1" applyProtection="1">
      <alignment vertical="top"/>
    </xf>
    <xf numFmtId="0" fontId="0" fillId="4" borderId="73" xfId="0" applyFill="1" applyBorder="1" applyProtection="1"/>
    <xf numFmtId="0" fontId="1" fillId="4" borderId="0" xfId="0" applyFont="1" applyFill="1" applyProtection="1"/>
    <xf numFmtId="0" fontId="30" fillId="4" borderId="0" xfId="0" applyFont="1" applyFill="1" applyAlignment="1" applyProtection="1"/>
    <xf numFmtId="0" fontId="14" fillId="4" borderId="0" xfId="0" applyFont="1" applyFill="1" applyBorder="1" applyAlignment="1" applyProtection="1">
      <alignment vertical="top" wrapText="1"/>
    </xf>
    <xf numFmtId="0" fontId="0" fillId="4" borderId="0" xfId="0" applyFill="1" applyProtection="1"/>
    <xf numFmtId="0" fontId="0" fillId="4" borderId="0" xfId="0" applyFill="1" applyBorder="1" applyProtection="1"/>
    <xf numFmtId="0" fontId="0" fillId="7" borderId="0" xfId="0" applyFill="1" applyProtection="1"/>
    <xf numFmtId="0" fontId="0" fillId="4" borderId="0" xfId="0" applyFill="1" applyAlignment="1" applyProtection="1"/>
    <xf numFmtId="0" fontId="0" fillId="4" borderId="0" xfId="0" applyFill="1" applyAlignment="1" applyProtection="1">
      <alignment horizontal="left"/>
    </xf>
    <xf numFmtId="0" fontId="0" fillId="4" borderId="14" xfId="0" applyFill="1" applyBorder="1" applyProtection="1"/>
    <xf numFmtId="0" fontId="0" fillId="9" borderId="0" xfId="0" applyFill="1" applyProtection="1"/>
    <xf numFmtId="44" fontId="2" fillId="4" borderId="45" xfId="2" applyFont="1" applyFill="1" applyBorder="1" applyAlignment="1" applyProtection="1">
      <alignment horizontal="center"/>
    </xf>
    <xf numFmtId="0" fontId="1" fillId="0" borderId="2" xfId="0" applyFont="1" applyBorder="1" applyAlignment="1" applyProtection="1">
      <alignment horizontal="center" vertical="center"/>
    </xf>
    <xf numFmtId="0" fontId="1" fillId="0" borderId="1" xfId="0" applyFont="1" applyBorder="1" applyAlignment="1" applyProtection="1">
      <alignment horizontal="center" vertical="center"/>
    </xf>
    <xf numFmtId="44" fontId="0" fillId="4" borderId="5" xfId="2" applyFont="1" applyFill="1" applyBorder="1" applyProtection="1"/>
    <xf numFmtId="0" fontId="1" fillId="4" borderId="2" xfId="0" applyFont="1" applyFill="1" applyBorder="1" applyAlignment="1" applyProtection="1"/>
    <xf numFmtId="44" fontId="1" fillId="4" borderId="5" xfId="2" applyFont="1" applyFill="1" applyBorder="1" applyProtection="1"/>
    <xf numFmtId="44" fontId="0" fillId="4" borderId="86" xfId="2" applyFont="1" applyFill="1" applyBorder="1" applyAlignment="1" applyProtection="1">
      <alignment horizontal="center"/>
      <protection locked="0"/>
    </xf>
    <xf numFmtId="44" fontId="20" fillId="4" borderId="88" xfId="2" applyFont="1" applyFill="1" applyBorder="1" applyProtection="1">
      <protection locked="0"/>
    </xf>
    <xf numFmtId="44" fontId="0" fillId="4" borderId="88" xfId="2" applyFont="1" applyFill="1" applyBorder="1" applyProtection="1">
      <protection locked="0"/>
    </xf>
    <xf numFmtId="44" fontId="0" fillId="4" borderId="90" xfId="2" applyFont="1" applyFill="1" applyBorder="1" applyProtection="1">
      <protection locked="0"/>
    </xf>
    <xf numFmtId="0" fontId="0" fillId="4" borderId="92" xfId="0" applyFill="1" applyBorder="1" applyProtection="1"/>
    <xf numFmtId="44" fontId="2" fillId="4" borderId="44" xfId="2" applyFont="1" applyFill="1" applyBorder="1" applyAlignment="1" applyProtection="1">
      <alignment horizontal="center"/>
    </xf>
    <xf numFmtId="0" fontId="0" fillId="4" borderId="44" xfId="2" applyNumberFormat="1" applyFont="1" applyFill="1" applyBorder="1" applyAlignment="1" applyProtection="1">
      <alignment horizontal="right"/>
    </xf>
    <xf numFmtId="0" fontId="0" fillId="4" borderId="74" xfId="0" applyFill="1" applyBorder="1" applyProtection="1"/>
    <xf numFmtId="0" fontId="0" fillId="4" borderId="44" xfId="0" applyFill="1" applyBorder="1" applyProtection="1"/>
    <xf numFmtId="44" fontId="0" fillId="4" borderId="18" xfId="2" applyFont="1" applyFill="1" applyBorder="1" applyAlignment="1" applyProtection="1">
      <alignment horizontal="center"/>
    </xf>
    <xf numFmtId="0" fontId="0" fillId="4" borderId="39" xfId="0" applyFill="1" applyBorder="1" applyProtection="1"/>
    <xf numFmtId="0" fontId="0" fillId="4" borderId="68" xfId="0" applyFill="1" applyBorder="1" applyProtection="1"/>
    <xf numFmtId="0" fontId="0" fillId="4" borderId="42" xfId="0" applyFill="1" applyBorder="1" applyProtection="1"/>
    <xf numFmtId="0" fontId="0" fillId="4" borderId="98" xfId="0" applyFill="1" applyBorder="1" applyProtection="1"/>
    <xf numFmtId="44" fontId="40" fillId="4" borderId="0" xfId="2" applyFont="1" applyFill="1" applyBorder="1" applyAlignment="1" applyProtection="1">
      <alignment vertical="center"/>
    </xf>
    <xf numFmtId="44" fontId="40" fillId="4" borderId="22" xfId="2" applyFont="1" applyFill="1" applyBorder="1" applyAlignment="1" applyProtection="1">
      <alignment vertical="center"/>
    </xf>
    <xf numFmtId="44" fontId="0" fillId="4" borderId="43" xfId="2" applyFont="1" applyFill="1" applyBorder="1" applyProtection="1"/>
    <xf numFmtId="44" fontId="0" fillId="4" borderId="41" xfId="2" applyFont="1" applyFill="1" applyBorder="1" applyAlignment="1" applyProtection="1"/>
    <xf numFmtId="0" fontId="0" fillId="4" borderId="93" xfId="0" applyFill="1" applyBorder="1" applyAlignment="1" applyProtection="1">
      <alignment horizontal="right" vertical="center"/>
    </xf>
    <xf numFmtId="44" fontId="0" fillId="4" borderId="44" xfId="2" applyFont="1" applyFill="1" applyBorder="1" applyAlignment="1" applyProtection="1">
      <protection locked="0"/>
    </xf>
    <xf numFmtId="44" fontId="0" fillId="4" borderId="41" xfId="2" applyFont="1" applyFill="1" applyBorder="1" applyAlignment="1" applyProtection="1">
      <alignment horizontal="center"/>
      <protection locked="0"/>
    </xf>
    <xf numFmtId="44" fontId="0" fillId="4" borderId="41" xfId="2" applyFont="1" applyFill="1" applyBorder="1" applyProtection="1">
      <protection locked="0"/>
    </xf>
    <xf numFmtId="44" fontId="0" fillId="4" borderId="42" xfId="2" applyFont="1" applyFill="1" applyBorder="1" applyAlignment="1" applyProtection="1">
      <alignment horizontal="center"/>
      <protection locked="0"/>
    </xf>
    <xf numFmtId="49" fontId="0" fillId="4" borderId="41" xfId="0" quotePrefix="1" applyNumberFormat="1" applyFont="1" applyFill="1" applyBorder="1" applyAlignment="1" applyProtection="1">
      <alignment horizontal="center"/>
      <protection locked="0"/>
    </xf>
    <xf numFmtId="0" fontId="1" fillId="4" borderId="1" xfId="0" applyFont="1" applyFill="1" applyBorder="1" applyAlignment="1" applyProtection="1">
      <alignment horizontal="center"/>
    </xf>
    <xf numFmtId="0" fontId="0" fillId="4" borderId="35" xfId="0" applyFill="1" applyBorder="1" applyProtection="1"/>
    <xf numFmtId="44" fontId="3" fillId="4" borderId="41" xfId="2" applyFont="1" applyFill="1" applyBorder="1" applyAlignment="1" applyProtection="1">
      <alignment horizontal="center"/>
    </xf>
    <xf numFmtId="0" fontId="0" fillId="4" borderId="47" xfId="0" applyFill="1" applyBorder="1"/>
    <xf numFmtId="0" fontId="0" fillId="4" borderId="43" xfId="0" applyFill="1" applyBorder="1"/>
    <xf numFmtId="44" fontId="0" fillId="4" borderId="84" xfId="2" applyFont="1" applyFill="1" applyBorder="1" applyProtection="1">
      <protection locked="0"/>
    </xf>
    <xf numFmtId="44" fontId="0" fillId="0" borderId="87" xfId="2" applyFont="1" applyBorder="1" applyProtection="1"/>
    <xf numFmtId="44" fontId="0" fillId="0" borderId="89" xfId="2" applyFont="1" applyBorder="1" applyProtection="1"/>
    <xf numFmtId="44" fontId="0" fillId="0" borderId="91" xfId="2" applyFont="1" applyBorder="1" applyProtection="1"/>
    <xf numFmtId="44" fontId="0" fillId="0" borderId="84" xfId="2" applyFont="1" applyBorder="1" applyProtection="1"/>
    <xf numFmtId="44" fontId="0" fillId="0" borderId="83" xfId="2" applyFont="1" applyBorder="1" applyProtection="1"/>
    <xf numFmtId="44" fontId="0" fillId="0" borderId="85" xfId="2" applyFont="1" applyBorder="1" applyProtection="1"/>
    <xf numFmtId="44" fontId="0" fillId="4" borderId="83" xfId="2" applyFont="1" applyFill="1" applyBorder="1" applyProtection="1">
      <protection locked="0"/>
    </xf>
    <xf numFmtId="44" fontId="0" fillId="4" borderId="85" xfId="2" applyFont="1" applyFill="1" applyBorder="1" applyProtection="1">
      <protection locked="0"/>
    </xf>
    <xf numFmtId="0" fontId="0" fillId="4" borderId="56" xfId="0" applyFill="1" applyBorder="1" applyAlignment="1" applyProtection="1">
      <alignment horizontal="center"/>
    </xf>
    <xf numFmtId="0" fontId="46" fillId="0" borderId="0" xfId="0" applyFont="1" applyProtection="1">
      <protection locked="0"/>
    </xf>
    <xf numFmtId="44" fontId="1" fillId="10" borderId="6" xfId="2" applyFont="1" applyFill="1" applyBorder="1" applyProtection="1"/>
    <xf numFmtId="0" fontId="30" fillId="4" borderId="1" xfId="0" applyFont="1" applyFill="1" applyBorder="1" applyAlignment="1" applyProtection="1">
      <alignment horizontal="center" vertical="center" wrapText="1"/>
    </xf>
    <xf numFmtId="0" fontId="0" fillId="4" borderId="14" xfId="0" applyFill="1" applyBorder="1" applyAlignment="1" applyProtection="1">
      <alignment vertical="top" wrapText="1"/>
    </xf>
    <xf numFmtId="0" fontId="0" fillId="4" borderId="0" xfId="0" applyFill="1" applyBorder="1" applyAlignment="1" applyProtection="1">
      <alignment vertical="top" wrapText="1"/>
    </xf>
    <xf numFmtId="0" fontId="0" fillId="4" borderId="18" xfId="0" applyFill="1" applyBorder="1" applyAlignment="1" applyProtection="1">
      <alignment vertical="top" wrapText="1"/>
    </xf>
    <xf numFmtId="44" fontId="1" fillId="6" borderId="53" xfId="0" applyNumberFormat="1" applyFont="1" applyFill="1" applyBorder="1" applyAlignment="1" applyProtection="1">
      <alignment horizontal="left"/>
    </xf>
    <xf numFmtId="0" fontId="1" fillId="4" borderId="0" xfId="0" applyFont="1" applyFill="1" applyBorder="1" applyAlignment="1" applyProtection="1">
      <alignment horizontal="left"/>
    </xf>
    <xf numFmtId="0" fontId="1" fillId="4" borderId="47" xfId="0" applyFont="1" applyFill="1" applyBorder="1" applyAlignment="1" applyProtection="1">
      <alignment horizontal="left"/>
    </xf>
    <xf numFmtId="0" fontId="0" fillId="0" borderId="39" xfId="0" applyFont="1" applyBorder="1" applyAlignment="1" applyProtection="1">
      <alignment horizontal="left" indent="2"/>
      <protection locked="0"/>
    </xf>
    <xf numFmtId="44" fontId="1" fillId="4" borderId="73" xfId="0" applyNumberFormat="1" applyFont="1" applyFill="1" applyBorder="1" applyAlignment="1" applyProtection="1">
      <alignment horizontal="center"/>
    </xf>
    <xf numFmtId="0" fontId="1" fillId="4" borderId="67" xfId="0" applyFont="1" applyFill="1" applyBorder="1" applyAlignment="1" applyProtection="1">
      <alignment horizontal="left"/>
    </xf>
    <xf numFmtId="0" fontId="0" fillId="0" borderId="29" xfId="0" applyFont="1" applyBorder="1" applyAlignment="1" applyProtection="1">
      <alignment horizontal="left" indent="1"/>
      <protection locked="0"/>
    </xf>
    <xf numFmtId="0" fontId="0" fillId="0" borderId="29" xfId="0" applyFont="1" applyBorder="1" applyAlignment="1" applyProtection="1">
      <alignment horizontal="left" indent="2"/>
      <protection locked="0"/>
    </xf>
    <xf numFmtId="0" fontId="1" fillId="4" borderId="28" xfId="0" applyFont="1" applyFill="1" applyBorder="1" applyAlignment="1" applyProtection="1"/>
    <xf numFmtId="0" fontId="1" fillId="4" borderId="47" xfId="0" applyFont="1" applyFill="1" applyBorder="1" applyAlignment="1" applyProtection="1"/>
    <xf numFmtId="0" fontId="1" fillId="4" borderId="74" xfId="0" applyFont="1" applyFill="1" applyBorder="1" applyAlignment="1" applyProtection="1"/>
    <xf numFmtId="0" fontId="1" fillId="4" borderId="53" xfId="0" applyFont="1" applyFill="1" applyBorder="1" applyAlignment="1" applyProtection="1"/>
    <xf numFmtId="0" fontId="1" fillId="0" borderId="29" xfId="0" applyFont="1" applyBorder="1" applyAlignment="1" applyProtection="1">
      <alignment horizontal="right"/>
      <protection locked="0"/>
    </xf>
    <xf numFmtId="0" fontId="0" fillId="4" borderId="67" xfId="0" applyFill="1" applyBorder="1" applyProtection="1"/>
    <xf numFmtId="0" fontId="0" fillId="4" borderId="16" xfId="0" applyFill="1" applyBorder="1" applyProtection="1"/>
    <xf numFmtId="0" fontId="0" fillId="4" borderId="20" xfId="0" applyFill="1" applyBorder="1" applyAlignment="1" applyProtection="1">
      <alignment vertical="top"/>
    </xf>
    <xf numFmtId="0" fontId="0" fillId="4" borderId="46" xfId="0" quotePrefix="1" applyFont="1" applyFill="1" applyBorder="1" applyAlignment="1" applyProtection="1">
      <alignment vertical="center" wrapText="1"/>
    </xf>
    <xf numFmtId="0" fontId="0" fillId="4" borderId="18" xfId="0" quotePrefix="1" applyFont="1" applyFill="1" applyBorder="1" applyAlignment="1" applyProtection="1">
      <alignment vertical="center" wrapText="1"/>
    </xf>
    <xf numFmtId="0" fontId="26" fillId="4" borderId="0" xfId="0" applyFont="1" applyFill="1" applyAlignment="1">
      <alignment horizontal="left" vertical="center" wrapText="1"/>
    </xf>
    <xf numFmtId="0" fontId="1" fillId="4" borderId="0" xfId="0" applyFont="1" applyFill="1" applyAlignment="1">
      <alignment horizontal="left" vertical="center" wrapText="1"/>
    </xf>
    <xf numFmtId="0" fontId="12" fillId="8" borderId="15" xfId="0" applyFont="1" applyFill="1" applyBorder="1" applyAlignment="1">
      <alignment horizontal="center" vertical="center"/>
    </xf>
    <xf numFmtId="0" fontId="12" fillId="8" borderId="16" xfId="0" applyFont="1" applyFill="1" applyBorder="1" applyAlignment="1">
      <alignment horizontal="center" vertical="center"/>
    </xf>
    <xf numFmtId="0" fontId="12" fillId="8" borderId="17" xfId="0" applyFont="1" applyFill="1" applyBorder="1" applyAlignment="1">
      <alignment horizontal="center" vertical="center"/>
    </xf>
    <xf numFmtId="0" fontId="12" fillId="8" borderId="11" xfId="0" applyFont="1" applyFill="1" applyBorder="1" applyAlignment="1">
      <alignment horizontal="center" vertical="center"/>
    </xf>
    <xf numFmtId="0" fontId="12" fillId="8" borderId="19" xfId="0" applyFont="1" applyFill="1" applyBorder="1" applyAlignment="1">
      <alignment horizontal="center" vertical="center"/>
    </xf>
    <xf numFmtId="0" fontId="12" fillId="8" borderId="12" xfId="0" applyFont="1" applyFill="1" applyBorder="1" applyAlignment="1">
      <alignment horizontal="center" vertical="center"/>
    </xf>
    <xf numFmtId="0" fontId="27" fillId="4" borderId="0" xfId="0" applyFont="1" applyFill="1" applyAlignment="1">
      <alignment horizontal="center" vertical="center"/>
    </xf>
    <xf numFmtId="0" fontId="0" fillId="4" borderId="0" xfId="0" applyFill="1" applyAlignment="1">
      <alignment horizontal="center" vertical="center" wrapText="1"/>
    </xf>
    <xf numFmtId="0" fontId="0" fillId="4" borderId="34" xfId="0" applyFill="1" applyBorder="1" applyAlignment="1">
      <alignment horizontal="center" vertical="center" wrapText="1"/>
    </xf>
    <xf numFmtId="0" fontId="0" fillId="4" borderId="0"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36" xfId="0" applyFill="1" applyBorder="1" applyAlignment="1">
      <alignment horizontal="center" vertical="center"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left" vertical="center"/>
    </xf>
    <xf numFmtId="0" fontId="33" fillId="4" borderId="0" xfId="0" applyFont="1" applyFill="1" applyAlignment="1" applyProtection="1">
      <alignment horizontal="left" vertical="center" indent="1"/>
    </xf>
    <xf numFmtId="0" fontId="2" fillId="4" borderId="15"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11" xfId="0" applyFont="1" applyFill="1" applyBorder="1" applyAlignment="1" applyProtection="1">
      <alignment horizontal="center" vertical="center"/>
    </xf>
    <xf numFmtId="0" fontId="2" fillId="4" borderId="12" xfId="0" applyFont="1" applyFill="1" applyBorder="1" applyAlignment="1" applyProtection="1">
      <alignment horizontal="center" vertical="center"/>
    </xf>
    <xf numFmtId="0" fontId="0" fillId="4" borderId="14" xfId="0" applyFill="1" applyBorder="1" applyAlignment="1" applyProtection="1">
      <alignment horizontal="left" vertical="center" wrapText="1" indent="2"/>
    </xf>
    <xf numFmtId="0" fontId="0" fillId="4" borderId="0" xfId="0" applyFill="1" applyBorder="1" applyAlignment="1" applyProtection="1">
      <alignment horizontal="left" vertical="center" wrapText="1" indent="2"/>
    </xf>
    <xf numFmtId="0" fontId="0" fillId="4" borderId="18" xfId="0" applyFill="1" applyBorder="1" applyAlignment="1" applyProtection="1">
      <alignment horizontal="left" vertical="center" wrapText="1" indent="2"/>
    </xf>
    <xf numFmtId="0" fontId="0" fillId="4" borderId="14" xfId="0" applyFill="1" applyBorder="1" applyAlignment="1" applyProtection="1">
      <alignment horizontal="left" vertical="top" wrapText="1" indent="2"/>
    </xf>
    <xf numFmtId="0" fontId="0" fillId="4" borderId="0" xfId="0" applyFill="1" applyBorder="1" applyAlignment="1" applyProtection="1">
      <alignment horizontal="left" vertical="top" wrapText="1" indent="2"/>
    </xf>
    <xf numFmtId="0" fontId="0" fillId="4" borderId="18" xfId="0" applyFill="1" applyBorder="1" applyAlignment="1" applyProtection="1">
      <alignment horizontal="left" vertical="top" wrapText="1" indent="2"/>
    </xf>
    <xf numFmtId="0" fontId="34" fillId="4" borderId="2" xfId="0" applyFont="1" applyFill="1" applyBorder="1" applyAlignment="1" applyProtection="1">
      <alignment horizontal="left" vertical="center" indent="1"/>
    </xf>
    <xf numFmtId="0" fontId="34" fillId="4" borderId="5" xfId="0" applyFont="1" applyFill="1" applyBorder="1" applyAlignment="1" applyProtection="1">
      <alignment horizontal="left" vertical="center" indent="1"/>
    </xf>
    <xf numFmtId="0" fontId="34" fillId="4" borderId="6" xfId="0" applyFont="1" applyFill="1" applyBorder="1" applyAlignment="1" applyProtection="1">
      <alignment horizontal="left" vertical="center" indent="1"/>
    </xf>
    <xf numFmtId="0" fontId="1" fillId="4" borderId="7" xfId="0" applyFont="1" applyFill="1" applyBorder="1" applyAlignment="1" applyProtection="1">
      <alignment horizontal="left"/>
    </xf>
    <xf numFmtId="0" fontId="1" fillId="4" borderId="8" xfId="0" applyFont="1" applyFill="1" applyBorder="1" applyAlignment="1" applyProtection="1">
      <alignment horizontal="left"/>
    </xf>
    <xf numFmtId="0" fontId="1" fillId="4" borderId="40" xfId="0" applyFont="1" applyFill="1" applyBorder="1" applyAlignment="1" applyProtection="1">
      <alignment horizontal="left"/>
    </xf>
    <xf numFmtId="0" fontId="0" fillId="0" borderId="19" xfId="0" applyBorder="1" applyAlignment="1" applyProtection="1">
      <alignment horizontal="left" vertical="center" wrapText="1"/>
    </xf>
    <xf numFmtId="0" fontId="11" fillId="4" borderId="2" xfId="0" applyFont="1" applyFill="1" applyBorder="1" applyAlignment="1" applyProtection="1">
      <alignment horizontal="left" vertical="center"/>
    </xf>
    <xf numFmtId="0" fontId="11" fillId="4" borderId="5" xfId="0" applyFont="1" applyFill="1" applyBorder="1" applyAlignment="1" applyProtection="1">
      <alignment horizontal="left" vertical="center"/>
    </xf>
    <xf numFmtId="0" fontId="11" fillId="4" borderId="6" xfId="0" applyFont="1" applyFill="1" applyBorder="1" applyAlignment="1" applyProtection="1">
      <alignment horizontal="left" vertical="center"/>
    </xf>
    <xf numFmtId="0" fontId="0" fillId="0" borderId="0" xfId="0" applyBorder="1" applyAlignment="1" applyProtection="1">
      <alignment horizontal="left" vertical="center" wrapText="1"/>
    </xf>
    <xf numFmtId="0" fontId="1" fillId="4" borderId="27"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38" fillId="4" borderId="15" xfId="0" applyFont="1" applyFill="1" applyBorder="1" applyAlignment="1" applyProtection="1">
      <alignment horizontal="center" vertical="center"/>
    </xf>
    <xf numFmtId="0" fontId="38" fillId="4" borderId="16" xfId="0" applyFont="1" applyFill="1" applyBorder="1" applyAlignment="1" applyProtection="1">
      <alignment horizontal="center" vertical="center"/>
    </xf>
    <xf numFmtId="0" fontId="38" fillId="4" borderId="17" xfId="0" applyFont="1" applyFill="1" applyBorder="1" applyAlignment="1" applyProtection="1">
      <alignment horizontal="center" vertical="center"/>
    </xf>
    <xf numFmtId="0" fontId="38" fillId="4" borderId="11" xfId="0" applyFont="1" applyFill="1" applyBorder="1" applyAlignment="1" applyProtection="1">
      <alignment horizontal="center" vertical="center"/>
    </xf>
    <xf numFmtId="0" fontId="38" fillId="4" borderId="19" xfId="0" applyFont="1" applyFill="1" applyBorder="1" applyAlignment="1" applyProtection="1">
      <alignment horizontal="center" vertical="center"/>
    </xf>
    <xf numFmtId="0" fontId="38" fillId="4" borderId="12" xfId="0" applyFont="1" applyFill="1" applyBorder="1" applyAlignment="1" applyProtection="1">
      <alignment horizontal="center" vertical="center"/>
    </xf>
    <xf numFmtId="0" fontId="0" fillId="4" borderId="4" xfId="0" applyFill="1" applyBorder="1" applyAlignment="1" applyProtection="1">
      <alignment horizontal="left" vertical="top" wrapText="1"/>
    </xf>
    <xf numFmtId="0" fontId="0" fillId="4" borderId="3" xfId="0" applyFill="1" applyBorder="1" applyAlignment="1" applyProtection="1">
      <alignment horizontal="left" vertical="top" wrapText="1"/>
    </xf>
    <xf numFmtId="0" fontId="1" fillId="4" borderId="29" xfId="0" applyFont="1" applyFill="1" applyBorder="1" applyAlignment="1" applyProtection="1">
      <alignment horizontal="left" wrapText="1"/>
    </xf>
    <xf numFmtId="0" fontId="1" fillId="4" borderId="74" xfId="0" applyFont="1" applyFill="1" applyBorder="1" applyAlignment="1" applyProtection="1">
      <alignment horizontal="left" wrapText="1"/>
    </xf>
    <xf numFmtId="0" fontId="1" fillId="4" borderId="53" xfId="0" applyFont="1" applyFill="1" applyBorder="1" applyAlignment="1" applyProtection="1">
      <alignment horizontal="left" wrapText="1"/>
    </xf>
    <xf numFmtId="0" fontId="0" fillId="4" borderId="0" xfId="0" applyFill="1" applyBorder="1" applyAlignment="1" applyProtection="1">
      <alignment horizontal="right"/>
    </xf>
    <xf numFmtId="0" fontId="0" fillId="4" borderId="35" xfId="0" applyFill="1" applyBorder="1" applyAlignment="1" applyProtection="1">
      <alignment horizontal="right"/>
    </xf>
    <xf numFmtId="0" fontId="0" fillId="4" borderId="0" xfId="0" applyFont="1" applyFill="1" applyAlignment="1" applyProtection="1">
      <alignment horizontal="left" vertical="center" wrapText="1"/>
    </xf>
    <xf numFmtId="44" fontId="40" fillId="4" borderId="49" xfId="2" applyFont="1" applyFill="1" applyBorder="1" applyAlignment="1" applyProtection="1">
      <alignment horizontal="center" vertical="center"/>
    </xf>
    <xf numFmtId="44" fontId="40" fillId="4" borderId="16" xfId="2" applyFont="1" applyFill="1" applyBorder="1" applyAlignment="1" applyProtection="1">
      <alignment horizontal="center" vertical="center"/>
    </xf>
    <xf numFmtId="44" fontId="40" fillId="4" borderId="80" xfId="2" applyFont="1" applyFill="1" applyBorder="1" applyAlignment="1" applyProtection="1">
      <alignment horizontal="center" vertical="center"/>
    </xf>
    <xf numFmtId="44" fontId="40" fillId="4" borderId="46" xfId="2" applyFont="1" applyFill="1" applyBorder="1" applyAlignment="1" applyProtection="1">
      <alignment horizontal="center" vertical="center"/>
    </xf>
    <xf numFmtId="44" fontId="40" fillId="4" borderId="0" xfId="2" applyFont="1" applyFill="1" applyBorder="1" applyAlignment="1" applyProtection="1">
      <alignment horizontal="center" vertical="center"/>
    </xf>
    <xf numFmtId="44" fontId="40" fillId="4" borderId="81" xfId="2" applyFont="1" applyFill="1" applyBorder="1" applyAlignment="1" applyProtection="1">
      <alignment horizontal="center" vertical="center"/>
    </xf>
    <xf numFmtId="44" fontId="40" fillId="4" borderId="79" xfId="2" applyFont="1" applyFill="1" applyBorder="1" applyAlignment="1" applyProtection="1">
      <alignment horizontal="center" vertical="center"/>
    </xf>
    <xf numFmtId="44" fontId="40" fillId="4" borderId="23" xfId="2" applyFont="1" applyFill="1" applyBorder="1" applyAlignment="1" applyProtection="1">
      <alignment horizontal="center" vertical="center"/>
    </xf>
    <xf numFmtId="44" fontId="40" fillId="4" borderId="82" xfId="2" applyFont="1" applyFill="1" applyBorder="1" applyAlignment="1" applyProtection="1">
      <alignment horizontal="center" vertical="center"/>
    </xf>
    <xf numFmtId="0" fontId="45" fillId="4" borderId="15" xfId="0" applyFont="1" applyFill="1" applyBorder="1" applyAlignment="1" applyProtection="1">
      <alignment horizontal="center" vertical="center" wrapText="1"/>
    </xf>
    <xf numFmtId="0" fontId="45" fillId="4" borderId="16" xfId="0" applyFont="1" applyFill="1" applyBorder="1" applyAlignment="1" applyProtection="1">
      <alignment horizontal="center" vertical="center" wrapText="1"/>
    </xf>
    <xf numFmtId="0" fontId="45" fillId="4" borderId="17" xfId="0" applyFont="1" applyFill="1" applyBorder="1" applyAlignment="1" applyProtection="1">
      <alignment horizontal="center" vertical="center" wrapText="1"/>
    </xf>
    <xf numFmtId="0" fontId="45" fillId="4" borderId="11" xfId="0" applyFont="1" applyFill="1" applyBorder="1" applyAlignment="1" applyProtection="1">
      <alignment horizontal="center" vertical="center" wrapText="1"/>
    </xf>
    <xf numFmtId="0" fontId="45" fillId="4" borderId="19" xfId="0" applyFont="1" applyFill="1" applyBorder="1" applyAlignment="1" applyProtection="1">
      <alignment horizontal="center" vertical="center" wrapText="1"/>
    </xf>
    <xf numFmtId="0" fontId="45" fillId="4" borderId="12" xfId="0" applyFont="1" applyFill="1" applyBorder="1" applyAlignment="1" applyProtection="1">
      <alignment horizontal="center" vertical="center" wrapText="1"/>
    </xf>
    <xf numFmtId="0" fontId="30" fillId="4" borderId="14" xfId="0" applyFont="1" applyFill="1" applyBorder="1" applyAlignment="1" applyProtection="1">
      <alignment horizontal="left" vertical="top" wrapText="1" indent="1"/>
    </xf>
    <xf numFmtId="0" fontId="0" fillId="4" borderId="0" xfId="0" applyFill="1" applyBorder="1" applyAlignment="1" applyProtection="1">
      <alignment horizontal="left" vertical="top" wrapText="1" indent="1"/>
    </xf>
    <xf numFmtId="0" fontId="0" fillId="4" borderId="18" xfId="0" applyFill="1" applyBorder="1" applyAlignment="1" applyProtection="1">
      <alignment horizontal="left" vertical="top" wrapText="1" indent="1"/>
    </xf>
    <xf numFmtId="0" fontId="0" fillId="4" borderId="14" xfId="0" applyFill="1" applyBorder="1" applyAlignment="1" applyProtection="1">
      <alignment horizontal="left" vertical="top" wrapText="1" indent="1"/>
    </xf>
    <xf numFmtId="0" fontId="0" fillId="4" borderId="11" xfId="0" applyFill="1" applyBorder="1" applyAlignment="1" applyProtection="1">
      <alignment horizontal="left" vertical="top" wrapText="1" indent="1"/>
    </xf>
    <xf numFmtId="0" fontId="0" fillId="4" borderId="19" xfId="0" applyFill="1" applyBorder="1" applyAlignment="1" applyProtection="1">
      <alignment horizontal="left" vertical="top" wrapText="1" indent="1"/>
    </xf>
    <xf numFmtId="0" fontId="0" fillId="4" borderId="12" xfId="0" applyFill="1" applyBorder="1" applyAlignment="1" applyProtection="1">
      <alignment horizontal="left" vertical="top" wrapText="1" indent="1"/>
    </xf>
    <xf numFmtId="0" fontId="0" fillId="4" borderId="14" xfId="0" applyFill="1" applyBorder="1" applyAlignment="1" applyProtection="1">
      <alignment horizontal="left" vertical="center" wrapText="1" indent="1"/>
    </xf>
    <xf numFmtId="0" fontId="0" fillId="4" borderId="0" xfId="0" applyFill="1" applyBorder="1" applyAlignment="1" applyProtection="1">
      <alignment horizontal="left" vertical="center" wrapText="1" indent="1"/>
    </xf>
    <xf numFmtId="0" fontId="0" fillId="4" borderId="18" xfId="0" applyFill="1" applyBorder="1" applyAlignment="1" applyProtection="1">
      <alignment horizontal="left" vertical="center" wrapText="1" indent="1"/>
    </xf>
    <xf numFmtId="0" fontId="0" fillId="4" borderId="0" xfId="0" applyFont="1" applyFill="1" applyBorder="1" applyAlignment="1" applyProtection="1">
      <alignment horizontal="left" wrapText="1"/>
    </xf>
    <xf numFmtId="0" fontId="0" fillId="4" borderId="35" xfId="0" applyFont="1" applyFill="1" applyBorder="1" applyAlignment="1" applyProtection="1">
      <alignment horizontal="left" wrapText="1"/>
    </xf>
    <xf numFmtId="0" fontId="0" fillId="4" borderId="48" xfId="0" quotePrefix="1" applyFont="1" applyFill="1" applyBorder="1" applyAlignment="1" applyProtection="1">
      <alignment horizontal="left" vertical="center" wrapText="1"/>
    </xf>
    <xf numFmtId="0" fontId="0" fillId="4" borderId="78" xfId="0" quotePrefix="1" applyFont="1" applyFill="1" applyBorder="1" applyAlignment="1" applyProtection="1">
      <alignment horizontal="left" vertical="center" wrapText="1"/>
    </xf>
    <xf numFmtId="0" fontId="0" fillId="4" borderId="46" xfId="0" quotePrefix="1" applyFont="1" applyFill="1" applyBorder="1" applyAlignment="1" applyProtection="1">
      <alignment horizontal="left" vertical="center" wrapText="1"/>
    </xf>
    <xf numFmtId="0" fontId="0" fillId="4" borderId="18" xfId="0" quotePrefix="1" applyFont="1" applyFill="1" applyBorder="1" applyAlignment="1" applyProtection="1">
      <alignment horizontal="left" vertical="center" wrapText="1"/>
    </xf>
    <xf numFmtId="0" fontId="0" fillId="4" borderId="50" xfId="0" quotePrefix="1" applyFont="1" applyFill="1" applyBorder="1" applyAlignment="1" applyProtection="1">
      <alignment horizontal="left" vertical="center" wrapText="1"/>
    </xf>
    <xf numFmtId="0" fontId="0" fillId="4" borderId="77" xfId="0" quotePrefix="1" applyFont="1" applyFill="1" applyBorder="1" applyAlignment="1" applyProtection="1">
      <alignment horizontal="left" vertical="center" wrapText="1"/>
    </xf>
    <xf numFmtId="0" fontId="0" fillId="4" borderId="15" xfId="0" applyFill="1" applyBorder="1" applyAlignment="1" applyProtection="1">
      <alignment horizontal="left" vertical="top" wrapText="1"/>
    </xf>
    <xf numFmtId="0" fontId="0" fillId="4" borderId="16" xfId="0" applyFill="1" applyBorder="1" applyAlignment="1" applyProtection="1">
      <alignment horizontal="left" vertical="top" wrapText="1"/>
    </xf>
    <xf numFmtId="0" fontId="0" fillId="4" borderId="17" xfId="0" applyFill="1" applyBorder="1" applyAlignment="1" applyProtection="1">
      <alignment horizontal="left" vertical="top" wrapText="1"/>
    </xf>
    <xf numFmtId="0" fontId="0" fillId="4" borderId="14" xfId="0" applyFill="1" applyBorder="1" applyAlignment="1" applyProtection="1">
      <alignment horizontal="left" vertical="top" wrapText="1"/>
    </xf>
    <xf numFmtId="0" fontId="0" fillId="4" borderId="0" xfId="0" applyFill="1" applyBorder="1" applyAlignment="1" applyProtection="1">
      <alignment horizontal="left" vertical="top" wrapText="1"/>
    </xf>
    <xf numFmtId="0" fontId="0" fillId="4" borderId="18" xfId="0" applyFill="1" applyBorder="1" applyAlignment="1" applyProtection="1">
      <alignment horizontal="left" vertical="top" wrapText="1"/>
    </xf>
    <xf numFmtId="0" fontId="4" fillId="4" borderId="14" xfId="0" applyFont="1" applyFill="1" applyBorder="1" applyAlignment="1" applyProtection="1">
      <alignment horizontal="left" vertical="top" wrapText="1"/>
    </xf>
    <xf numFmtId="0" fontId="4" fillId="4" borderId="0" xfId="0" applyFont="1" applyFill="1" applyBorder="1" applyAlignment="1" applyProtection="1">
      <alignment horizontal="left" vertical="top" wrapText="1"/>
    </xf>
    <xf numFmtId="0" fontId="4" fillId="4" borderId="18" xfId="0" applyFont="1" applyFill="1" applyBorder="1" applyAlignment="1" applyProtection="1">
      <alignment horizontal="left" vertical="top" wrapText="1"/>
    </xf>
    <xf numFmtId="0" fontId="2" fillId="4" borderId="0" xfId="0" applyFont="1" applyFill="1" applyAlignment="1" applyProtection="1">
      <alignment horizontal="right" vertical="center" wrapText="1"/>
    </xf>
    <xf numFmtId="0" fontId="31" fillId="4" borderId="0" xfId="0" applyFont="1" applyFill="1" applyAlignment="1" applyProtection="1">
      <alignment horizontal="left" vertical="center" wrapText="1"/>
    </xf>
    <xf numFmtId="0" fontId="2" fillId="4" borderId="2"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1" fillId="4" borderId="15" xfId="0" applyFont="1" applyFill="1" applyBorder="1" applyAlignment="1" applyProtection="1">
      <alignment horizontal="left" vertical="center" wrapText="1"/>
    </xf>
    <xf numFmtId="0" fontId="1" fillId="4" borderId="16" xfId="0" applyFont="1" applyFill="1" applyBorder="1" applyAlignment="1" applyProtection="1">
      <alignment horizontal="left" vertical="center" wrapText="1"/>
    </xf>
    <xf numFmtId="0" fontId="1" fillId="4" borderId="17" xfId="0" applyFont="1" applyFill="1" applyBorder="1" applyAlignment="1" applyProtection="1">
      <alignment horizontal="left" vertical="center" wrapText="1"/>
    </xf>
    <xf numFmtId="0" fontId="1" fillId="4" borderId="31" xfId="0" applyFont="1" applyFill="1" applyBorder="1" applyAlignment="1" applyProtection="1">
      <alignment horizontal="left" vertical="center" wrapText="1"/>
    </xf>
    <xf numFmtId="0" fontId="1" fillId="4" borderId="23" xfId="0" applyFont="1" applyFill="1" applyBorder="1" applyAlignment="1" applyProtection="1">
      <alignment horizontal="left" vertical="center" wrapText="1"/>
    </xf>
    <xf numFmtId="0" fontId="1" fillId="4" borderId="71" xfId="0" applyFont="1" applyFill="1" applyBorder="1" applyAlignment="1" applyProtection="1">
      <alignment horizontal="left" vertical="center" wrapText="1"/>
    </xf>
    <xf numFmtId="0" fontId="1" fillId="4" borderId="14" xfId="0" applyFont="1" applyFill="1" applyBorder="1" applyAlignment="1" applyProtection="1">
      <alignment horizontal="left" vertical="center" wrapText="1"/>
    </xf>
    <xf numFmtId="0" fontId="1" fillId="4" borderId="0" xfId="0" applyFont="1" applyFill="1" applyBorder="1" applyAlignment="1" applyProtection="1">
      <alignment horizontal="left" vertical="center" wrapText="1"/>
    </xf>
    <xf numFmtId="0" fontId="1" fillId="4" borderId="18" xfId="0" applyFont="1" applyFill="1" applyBorder="1" applyAlignment="1" applyProtection="1">
      <alignment horizontal="left" vertical="center" wrapText="1"/>
    </xf>
    <xf numFmtId="0" fontId="15" fillId="4" borderId="32" xfId="1" applyFill="1" applyBorder="1" applyAlignment="1" applyProtection="1">
      <alignment horizontal="left" vertical="center" wrapText="1"/>
    </xf>
    <xf numFmtId="0" fontId="15" fillId="4" borderId="22" xfId="1" applyFill="1" applyBorder="1" applyAlignment="1" applyProtection="1">
      <alignment horizontal="left" vertical="center" wrapText="1"/>
    </xf>
    <xf numFmtId="0" fontId="15" fillId="4" borderId="72" xfId="1" applyFill="1" applyBorder="1" applyAlignment="1" applyProtection="1">
      <alignment horizontal="left" vertical="center" wrapText="1"/>
    </xf>
    <xf numFmtId="0" fontId="15" fillId="4" borderId="14" xfId="1" applyFill="1" applyBorder="1" applyAlignment="1" applyProtection="1">
      <alignment horizontal="left" vertical="center" wrapText="1"/>
    </xf>
    <xf numFmtId="0" fontId="15" fillId="4" borderId="0" xfId="1" applyFill="1" applyBorder="1" applyAlignment="1" applyProtection="1">
      <alignment horizontal="left" vertical="center" wrapText="1"/>
    </xf>
    <xf numFmtId="0" fontId="15" fillId="4" borderId="18" xfId="1" applyFill="1" applyBorder="1" applyAlignment="1" applyProtection="1">
      <alignment horizontal="left" vertical="center" wrapText="1"/>
    </xf>
    <xf numFmtId="0" fontId="15" fillId="4" borderId="31" xfId="1" applyFill="1" applyBorder="1" applyAlignment="1" applyProtection="1">
      <alignment horizontal="left" vertical="center" wrapText="1"/>
    </xf>
    <xf numFmtId="0" fontId="15" fillId="4" borderId="23" xfId="1" applyFill="1" applyBorder="1" applyAlignment="1" applyProtection="1">
      <alignment horizontal="left" vertical="center" wrapText="1"/>
    </xf>
    <xf numFmtId="0" fontId="15" fillId="4" borderId="71" xfId="1" applyFill="1" applyBorder="1" applyAlignment="1" applyProtection="1">
      <alignment horizontal="left" vertical="center" wrapText="1"/>
    </xf>
    <xf numFmtId="0" fontId="0" fillId="4" borderId="32" xfId="0" applyFill="1" applyBorder="1" applyAlignment="1" applyProtection="1">
      <alignment horizontal="left" vertical="center" wrapText="1"/>
    </xf>
    <xf numFmtId="0" fontId="0" fillId="4" borderId="22" xfId="0" applyFill="1" applyBorder="1" applyAlignment="1" applyProtection="1">
      <alignment horizontal="left" vertical="center" wrapText="1"/>
    </xf>
    <xf numFmtId="0" fontId="0" fillId="4" borderId="72" xfId="0" applyFill="1" applyBorder="1" applyAlignment="1" applyProtection="1">
      <alignment horizontal="left" vertical="center" wrapText="1"/>
    </xf>
    <xf numFmtId="0" fontId="0" fillId="4" borderId="11" xfId="0" applyFill="1" applyBorder="1" applyAlignment="1" applyProtection="1">
      <alignment horizontal="left" vertical="center" wrapText="1"/>
    </xf>
    <xf numFmtId="0" fontId="0" fillId="4" borderId="19" xfId="0" applyFill="1" applyBorder="1" applyAlignment="1" applyProtection="1">
      <alignment horizontal="left" vertical="center" wrapText="1"/>
    </xf>
    <xf numFmtId="0" fontId="0" fillId="4" borderId="12" xfId="0" applyFill="1" applyBorder="1" applyAlignment="1" applyProtection="1">
      <alignment horizontal="left" vertical="center" wrapText="1"/>
    </xf>
    <xf numFmtId="0" fontId="34" fillId="4" borderId="15" xfId="0" applyFont="1" applyFill="1" applyBorder="1" applyAlignment="1" applyProtection="1">
      <alignment horizontal="center" vertical="center"/>
    </xf>
    <xf numFmtId="0" fontId="34" fillId="4" borderId="16" xfId="0" applyFont="1" applyFill="1" applyBorder="1" applyAlignment="1" applyProtection="1">
      <alignment horizontal="center" vertical="center"/>
    </xf>
    <xf numFmtId="0" fontId="34" fillId="4" borderId="17" xfId="0" applyFont="1" applyFill="1" applyBorder="1" applyAlignment="1" applyProtection="1">
      <alignment horizontal="center" vertical="center"/>
    </xf>
    <xf numFmtId="0" fontId="34" fillId="4" borderId="11" xfId="0" applyFont="1" applyFill="1" applyBorder="1" applyAlignment="1" applyProtection="1">
      <alignment horizontal="center" vertical="center"/>
    </xf>
    <xf numFmtId="0" fontId="34" fillId="4" borderId="19" xfId="0" applyFont="1" applyFill="1" applyBorder="1" applyAlignment="1" applyProtection="1">
      <alignment horizontal="center" vertical="center"/>
    </xf>
    <xf numFmtId="0" fontId="34" fillId="4" borderId="12" xfId="0" applyFont="1" applyFill="1" applyBorder="1" applyAlignment="1" applyProtection="1">
      <alignment horizontal="center" vertical="center"/>
    </xf>
    <xf numFmtId="0" fontId="1" fillId="4" borderId="15" xfId="0" applyFont="1" applyFill="1" applyBorder="1" applyAlignment="1" applyProtection="1">
      <alignment horizontal="left" vertical="top" wrapText="1"/>
    </xf>
    <xf numFmtId="0" fontId="1" fillId="4" borderId="16" xfId="0" applyFont="1" applyFill="1" applyBorder="1" applyAlignment="1" applyProtection="1">
      <alignment horizontal="left" vertical="top" wrapText="1"/>
    </xf>
    <xf numFmtId="0" fontId="1" fillId="4" borderId="17" xfId="0" applyFont="1" applyFill="1" applyBorder="1" applyAlignment="1" applyProtection="1">
      <alignment horizontal="left" vertical="top" wrapText="1"/>
    </xf>
    <xf numFmtId="0" fontId="1" fillId="4" borderId="11" xfId="0" applyFont="1" applyFill="1" applyBorder="1" applyAlignment="1" applyProtection="1">
      <alignment horizontal="left" vertical="top" wrapText="1"/>
    </xf>
    <xf numFmtId="0" fontId="1" fillId="4" borderId="19" xfId="0" applyFont="1" applyFill="1" applyBorder="1" applyAlignment="1" applyProtection="1">
      <alignment horizontal="left" vertical="top" wrapText="1"/>
    </xf>
    <xf numFmtId="0" fontId="1" fillId="4" borderId="12" xfId="0" applyFont="1" applyFill="1" applyBorder="1" applyAlignment="1" applyProtection="1">
      <alignment horizontal="left" vertical="top" wrapText="1"/>
    </xf>
    <xf numFmtId="0" fontId="7" fillId="4" borderId="2" xfId="0" applyFont="1" applyFill="1" applyBorder="1" applyAlignment="1" applyProtection="1">
      <alignment horizontal="left" vertical="center"/>
    </xf>
    <xf numFmtId="0" fontId="7" fillId="4" borderId="5" xfId="0" applyFont="1" applyFill="1" applyBorder="1" applyAlignment="1" applyProtection="1">
      <alignment horizontal="left" vertical="center"/>
    </xf>
    <xf numFmtId="0" fontId="7" fillId="4" borderId="6" xfId="0" applyFont="1" applyFill="1" applyBorder="1" applyAlignment="1" applyProtection="1">
      <alignment horizontal="left" vertical="center"/>
    </xf>
    <xf numFmtId="0" fontId="0" fillId="4" borderId="20" xfId="0" applyFill="1" applyBorder="1" applyAlignment="1" applyProtection="1">
      <alignment horizontal="center" vertical="center"/>
    </xf>
    <xf numFmtId="0" fontId="0" fillId="4" borderId="3" xfId="0" applyFill="1" applyBorder="1" applyAlignment="1" applyProtection="1">
      <alignment horizontal="center" vertical="center"/>
    </xf>
    <xf numFmtId="0" fontId="38" fillId="4" borderId="20" xfId="0" applyFont="1" applyFill="1" applyBorder="1" applyAlignment="1" applyProtection="1">
      <alignment horizontal="center" vertical="center"/>
    </xf>
    <xf numFmtId="0" fontId="38" fillId="4" borderId="3" xfId="0" applyFont="1" applyFill="1" applyBorder="1" applyAlignment="1" applyProtection="1">
      <alignment horizontal="center" vertical="center"/>
    </xf>
    <xf numFmtId="0" fontId="35" fillId="4" borderId="28" xfId="0" applyFont="1" applyFill="1" applyBorder="1" applyAlignment="1" applyProtection="1">
      <alignment horizontal="left" vertical="center" wrapText="1" indent="1"/>
      <protection locked="0"/>
    </xf>
    <xf numFmtId="0" fontId="35" fillId="4" borderId="47" xfId="0" applyFont="1" applyFill="1" applyBorder="1" applyAlignment="1" applyProtection="1">
      <alignment horizontal="left" vertical="center" wrapText="1" indent="1"/>
      <protection locked="0"/>
    </xf>
    <xf numFmtId="0" fontId="35" fillId="4" borderId="66" xfId="0" applyFont="1" applyFill="1" applyBorder="1" applyAlignment="1" applyProtection="1">
      <alignment horizontal="left" vertical="center" wrapText="1" indent="1"/>
      <protection locked="0"/>
    </xf>
    <xf numFmtId="0" fontId="35" fillId="4" borderId="65" xfId="0" applyFont="1" applyFill="1" applyBorder="1" applyAlignment="1" applyProtection="1">
      <alignment horizontal="left" vertical="center" wrapText="1" indent="1"/>
      <protection locked="0"/>
    </xf>
    <xf numFmtId="0" fontId="35" fillId="4" borderId="0" xfId="0" applyFont="1" applyFill="1" applyBorder="1" applyAlignment="1" applyProtection="1">
      <alignment horizontal="left" vertical="center" wrapText="1" indent="1"/>
      <protection locked="0"/>
    </xf>
    <xf numFmtId="0" fontId="35" fillId="4" borderId="67" xfId="0" applyFont="1" applyFill="1" applyBorder="1" applyAlignment="1" applyProtection="1">
      <alignment horizontal="left" vertical="center" wrapText="1" indent="1"/>
      <protection locked="0"/>
    </xf>
    <xf numFmtId="0" fontId="35" fillId="4" borderId="30" xfId="0" applyFont="1" applyFill="1" applyBorder="1" applyAlignment="1" applyProtection="1">
      <alignment horizontal="left" vertical="center" wrapText="1" indent="1"/>
      <protection locked="0"/>
    </xf>
    <xf numFmtId="0" fontId="35" fillId="4" borderId="39" xfId="0" applyFont="1" applyFill="1" applyBorder="1" applyAlignment="1" applyProtection="1">
      <alignment horizontal="left" vertical="center" wrapText="1" indent="1"/>
      <protection locked="0"/>
    </xf>
    <xf numFmtId="0" fontId="35" fillId="4" borderId="68" xfId="0" applyFont="1" applyFill="1" applyBorder="1" applyAlignment="1" applyProtection="1">
      <alignment horizontal="left" vertical="center" wrapText="1" indent="1"/>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27" xfId="0" applyFont="1" applyFill="1" applyBorder="1" applyAlignment="1" applyProtection="1">
      <alignment horizontal="center" vertical="center"/>
      <protection locked="0"/>
    </xf>
    <xf numFmtId="0" fontId="1" fillId="4" borderId="26" xfId="0" applyFont="1" applyFill="1" applyBorder="1" applyAlignment="1" applyProtection="1">
      <alignment horizontal="center" vertical="center"/>
      <protection locked="0"/>
    </xf>
    <xf numFmtId="44" fontId="1" fillId="4" borderId="27" xfId="2" applyFont="1" applyFill="1" applyBorder="1" applyAlignment="1" applyProtection="1">
      <alignment horizontal="center" vertical="center"/>
      <protection locked="0"/>
    </xf>
    <xf numFmtId="44" fontId="1" fillId="4" borderId="55" xfId="2" applyFont="1" applyFill="1" applyBorder="1" applyAlignment="1" applyProtection="1">
      <alignment horizontal="center" vertical="center"/>
      <protection locked="0"/>
    </xf>
    <xf numFmtId="0" fontId="0" fillId="0" borderId="33"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62" xfId="0" applyBorder="1" applyAlignment="1" applyProtection="1">
      <alignment horizontal="left" vertical="center" wrapText="1"/>
    </xf>
    <xf numFmtId="0" fontId="0" fillId="0" borderId="40" xfId="0" applyBorder="1" applyAlignment="1" applyProtection="1">
      <alignment horizontal="left" vertical="center" wrapText="1"/>
    </xf>
    <xf numFmtId="0" fontId="0" fillId="0" borderId="10" xfId="0" applyBorder="1" applyAlignment="1" applyProtection="1">
      <alignment horizontal="left" vertical="center" wrapText="1"/>
    </xf>
    <xf numFmtId="0" fontId="1" fillId="4" borderId="51" xfId="0" applyFont="1" applyFill="1" applyBorder="1" applyAlignment="1" applyProtection="1">
      <alignment horizontal="center" vertical="center" wrapText="1"/>
    </xf>
    <xf numFmtId="0" fontId="1" fillId="4" borderId="21" xfId="0" applyFont="1" applyFill="1" applyBorder="1" applyAlignment="1" applyProtection="1">
      <alignment horizontal="center" vertical="center" wrapText="1"/>
    </xf>
    <xf numFmtId="0" fontId="1" fillId="4" borderId="52" xfId="0" applyFont="1" applyFill="1" applyBorder="1" applyAlignment="1" applyProtection="1">
      <alignment horizontal="center" vertical="center" wrapText="1"/>
    </xf>
    <xf numFmtId="0" fontId="1" fillId="4" borderId="69" xfId="0" applyFont="1" applyFill="1" applyBorder="1" applyAlignment="1" applyProtection="1">
      <alignment horizontal="center" vertical="center" wrapText="1"/>
    </xf>
    <xf numFmtId="0" fontId="0" fillId="4" borderId="48" xfId="0" applyFill="1" applyBorder="1" applyAlignment="1" applyProtection="1">
      <alignment horizontal="left" vertical="center" wrapText="1"/>
    </xf>
    <xf numFmtId="0" fontId="0" fillId="4" borderId="78" xfId="0" applyFill="1" applyBorder="1" applyAlignment="1" applyProtection="1">
      <alignment horizontal="left" vertical="center" wrapText="1"/>
    </xf>
    <xf numFmtId="0" fontId="0" fillId="4" borderId="46" xfId="0" applyFill="1" applyBorder="1" applyAlignment="1" applyProtection="1">
      <alignment horizontal="left" vertical="center" wrapText="1"/>
    </xf>
    <xf numFmtId="0" fontId="0" fillId="4" borderId="18" xfId="0" applyFill="1" applyBorder="1" applyAlignment="1" applyProtection="1">
      <alignment horizontal="left" vertical="center" wrapText="1"/>
    </xf>
    <xf numFmtId="0" fontId="0" fillId="4" borderId="50" xfId="0" applyFill="1" applyBorder="1" applyAlignment="1" applyProtection="1">
      <alignment horizontal="left" vertical="center" wrapText="1"/>
    </xf>
    <xf numFmtId="0" fontId="0" fillId="4" borderId="77" xfId="0" applyFill="1" applyBorder="1" applyAlignment="1" applyProtection="1">
      <alignment horizontal="left" vertical="center" wrapText="1"/>
    </xf>
    <xf numFmtId="0" fontId="0" fillId="4" borderId="70" xfId="0" applyFill="1" applyBorder="1" applyAlignment="1" applyProtection="1">
      <alignment horizontal="left" vertical="center" wrapText="1"/>
    </xf>
    <xf numFmtId="0" fontId="0" fillId="4" borderId="49" xfId="0" applyFont="1" applyFill="1" applyBorder="1" applyAlignment="1" applyProtection="1">
      <alignment horizontal="left" vertical="center" wrapText="1"/>
    </xf>
    <xf numFmtId="0" fontId="0" fillId="4" borderId="17" xfId="0" applyFont="1" applyFill="1" applyBorder="1" applyAlignment="1" applyProtection="1">
      <alignment horizontal="left" vertical="center" wrapText="1"/>
    </xf>
    <xf numFmtId="0" fontId="0" fillId="4" borderId="46" xfId="0" applyFont="1" applyFill="1" applyBorder="1" applyAlignment="1" applyProtection="1">
      <alignment horizontal="left" vertical="center" wrapText="1"/>
    </xf>
    <xf numFmtId="0" fontId="0" fillId="4" borderId="18" xfId="0" applyFont="1" applyFill="1" applyBorder="1" applyAlignment="1" applyProtection="1">
      <alignment horizontal="left" vertical="center" wrapText="1"/>
    </xf>
    <xf numFmtId="0" fontId="1" fillId="4" borderId="76" xfId="0" applyFont="1" applyFill="1" applyBorder="1" applyAlignment="1" applyProtection="1">
      <alignment horizontal="center" vertical="center"/>
    </xf>
    <xf numFmtId="0" fontId="1" fillId="4" borderId="21" xfId="0" applyFont="1" applyFill="1" applyBorder="1" applyAlignment="1" applyProtection="1">
      <alignment horizontal="center" vertical="center"/>
    </xf>
    <xf numFmtId="0" fontId="1" fillId="4" borderId="52" xfId="0" applyFont="1" applyFill="1" applyBorder="1" applyAlignment="1" applyProtection="1">
      <alignment horizontal="center" vertical="center"/>
    </xf>
    <xf numFmtId="0" fontId="1" fillId="4" borderId="29" xfId="0" applyFont="1" applyFill="1" applyBorder="1" applyAlignment="1" applyProtection="1">
      <alignment horizontal="right"/>
    </xf>
    <xf numFmtId="0" fontId="1" fillId="4" borderId="74" xfId="0" applyFont="1" applyFill="1" applyBorder="1" applyAlignment="1" applyProtection="1">
      <alignment horizontal="right"/>
    </xf>
    <xf numFmtId="0" fontId="1" fillId="4" borderId="94" xfId="0" applyFont="1" applyFill="1" applyBorder="1" applyAlignment="1" applyProtection="1">
      <alignment horizontal="right"/>
    </xf>
    <xf numFmtId="0" fontId="1" fillId="4" borderId="53" xfId="0" applyFont="1" applyFill="1" applyBorder="1" applyAlignment="1" applyProtection="1">
      <alignment horizontal="right"/>
    </xf>
    <xf numFmtId="0" fontId="2" fillId="4" borderId="97" xfId="0" applyFont="1" applyFill="1" applyBorder="1" applyAlignment="1" applyProtection="1">
      <alignment horizontal="right"/>
    </xf>
    <xf numFmtId="0" fontId="2" fillId="4" borderId="96" xfId="0" applyFont="1" applyFill="1" applyBorder="1" applyAlignment="1" applyProtection="1">
      <alignment horizontal="right"/>
    </xf>
    <xf numFmtId="0" fontId="2" fillId="4" borderId="95" xfId="0" applyFont="1" applyFill="1" applyBorder="1" applyAlignment="1" applyProtection="1">
      <alignment horizontal="right"/>
    </xf>
    <xf numFmtId="0" fontId="1" fillId="4" borderId="29" xfId="0" applyFont="1" applyFill="1" applyBorder="1" applyAlignment="1" applyProtection="1">
      <alignment horizontal="left" vertical="center" wrapText="1"/>
    </xf>
    <xf numFmtId="0" fontId="1" fillId="4" borderId="74" xfId="0" applyFont="1" applyFill="1" applyBorder="1" applyAlignment="1" applyProtection="1">
      <alignment horizontal="left" vertical="center" wrapText="1"/>
    </xf>
    <xf numFmtId="0" fontId="1" fillId="4" borderId="53" xfId="0" applyFont="1" applyFill="1" applyBorder="1" applyAlignment="1" applyProtection="1">
      <alignment horizontal="left" vertical="center" wrapText="1"/>
    </xf>
    <xf numFmtId="0" fontId="2" fillId="4" borderId="74" xfId="0" applyFont="1" applyFill="1" applyBorder="1" applyAlignment="1" applyProtection="1">
      <alignment horizontal="right"/>
    </xf>
    <xf numFmtId="0" fontId="2" fillId="4" borderId="53" xfId="0" applyFont="1" applyFill="1" applyBorder="1" applyAlignment="1" applyProtection="1">
      <alignment horizontal="right"/>
    </xf>
    <xf numFmtId="0" fontId="2" fillId="4" borderId="29" xfId="0" applyFont="1" applyFill="1" applyBorder="1" applyAlignment="1" applyProtection="1">
      <alignment horizontal="right"/>
    </xf>
    <xf numFmtId="0" fontId="1" fillId="4" borderId="29" xfId="0" applyFont="1" applyFill="1" applyBorder="1" applyAlignment="1" applyProtection="1">
      <alignment horizontal="right" vertical="center"/>
    </xf>
    <xf numFmtId="0" fontId="1" fillId="4" borderId="74" xfId="0" applyFont="1" applyFill="1" applyBorder="1" applyAlignment="1" applyProtection="1">
      <alignment horizontal="right" vertical="center"/>
    </xf>
    <xf numFmtId="0" fontId="1" fillId="4" borderId="94" xfId="0" applyFont="1" applyFill="1" applyBorder="1" applyAlignment="1" applyProtection="1">
      <alignment horizontal="right" vertical="center"/>
    </xf>
    <xf numFmtId="0" fontId="0" fillId="4" borderId="11" xfId="0" applyFill="1" applyBorder="1" applyAlignment="1" applyProtection="1">
      <alignment horizontal="left" vertical="top" wrapText="1"/>
    </xf>
    <xf numFmtId="0" fontId="0" fillId="4" borderId="19" xfId="0" applyFill="1" applyBorder="1" applyAlignment="1" applyProtection="1">
      <alignment horizontal="left" vertical="top" wrapText="1"/>
    </xf>
    <xf numFmtId="0" fontId="0" fillId="4" borderId="12" xfId="0" applyFill="1" applyBorder="1" applyAlignment="1" applyProtection="1">
      <alignment horizontal="left" vertical="top" wrapText="1"/>
    </xf>
    <xf numFmtId="0" fontId="1" fillId="4" borderId="51" xfId="0" applyFont="1" applyFill="1" applyBorder="1" applyAlignment="1" applyProtection="1">
      <alignment horizontal="center" vertical="center"/>
    </xf>
    <xf numFmtId="0" fontId="1" fillId="4" borderId="29" xfId="0" applyFont="1" applyFill="1" applyBorder="1" applyAlignment="1" applyProtection="1">
      <alignment horizontal="left"/>
    </xf>
    <xf numFmtId="0" fontId="1" fillId="4" borderId="74" xfId="0" applyFont="1" applyFill="1" applyBorder="1" applyAlignment="1" applyProtection="1">
      <alignment horizontal="left"/>
    </xf>
    <xf numFmtId="0" fontId="1" fillId="4" borderId="53" xfId="0" applyFont="1" applyFill="1" applyBorder="1" applyAlignment="1" applyProtection="1">
      <alignment horizontal="left"/>
    </xf>
    <xf numFmtId="0" fontId="1" fillId="4" borderId="16" xfId="0" applyFont="1" applyFill="1" applyBorder="1" applyAlignment="1" applyProtection="1">
      <alignment horizontal="right"/>
    </xf>
    <xf numFmtId="0" fontId="1" fillId="4" borderId="103" xfId="0" applyFont="1" applyFill="1" applyBorder="1" applyAlignment="1" applyProtection="1">
      <alignment horizontal="right"/>
    </xf>
    <xf numFmtId="0" fontId="0" fillId="4" borderId="47" xfId="0" applyFill="1" applyBorder="1" applyAlignment="1" applyProtection="1">
      <alignment horizontal="right"/>
    </xf>
    <xf numFmtId="0" fontId="0" fillId="4" borderId="73" xfId="0" applyFill="1" applyBorder="1" applyAlignment="1" applyProtection="1">
      <alignment horizontal="right"/>
    </xf>
    <xf numFmtId="0" fontId="1" fillId="4" borderId="39" xfId="0" applyFont="1" applyFill="1" applyBorder="1" applyAlignment="1" applyProtection="1">
      <alignment horizontal="center"/>
    </xf>
    <xf numFmtId="0" fontId="1" fillId="4" borderId="101" xfId="0" applyFont="1" applyFill="1" applyBorder="1" applyAlignment="1" applyProtection="1">
      <alignment horizontal="center"/>
    </xf>
    <xf numFmtId="0" fontId="1" fillId="4" borderId="75" xfId="0" applyFont="1" applyFill="1" applyBorder="1" applyAlignment="1" applyProtection="1">
      <alignment horizontal="left"/>
    </xf>
    <xf numFmtId="0" fontId="3" fillId="4" borderId="0" xfId="0" applyFont="1" applyFill="1" applyBorder="1" applyAlignment="1" applyProtection="1">
      <alignment horizontal="left" indent="3"/>
    </xf>
    <xf numFmtId="0" fontId="3" fillId="4" borderId="35" xfId="0" applyFont="1" applyFill="1" applyBorder="1" applyAlignment="1" applyProtection="1">
      <alignment horizontal="left" indent="3"/>
    </xf>
    <xf numFmtId="0" fontId="3" fillId="4" borderId="39" xfId="0" applyFont="1" applyFill="1" applyBorder="1" applyAlignment="1" applyProtection="1">
      <alignment horizontal="left" indent="3"/>
    </xf>
    <xf numFmtId="0" fontId="3" fillId="4" borderId="101" xfId="0" applyFont="1" applyFill="1" applyBorder="1" applyAlignment="1" applyProtection="1">
      <alignment horizontal="left" indent="3"/>
    </xf>
    <xf numFmtId="0" fontId="3" fillId="4" borderId="20"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24" fillId="7" borderId="2" xfId="0" applyFont="1" applyFill="1" applyBorder="1" applyAlignment="1" applyProtection="1">
      <alignment horizontal="left" indent="1"/>
    </xf>
    <xf numFmtId="0" fontId="24" fillId="7" borderId="5" xfId="0" applyFont="1" applyFill="1" applyBorder="1" applyAlignment="1" applyProtection="1">
      <alignment horizontal="left" indent="1"/>
    </xf>
    <xf numFmtId="0" fontId="24" fillId="7" borderId="6" xfId="0" applyFont="1" applyFill="1" applyBorder="1" applyAlignment="1" applyProtection="1">
      <alignment horizontal="left" indent="1"/>
    </xf>
    <xf numFmtId="0" fontId="41" fillId="0" borderId="99" xfId="0" applyFont="1" applyBorder="1" applyAlignment="1" applyProtection="1">
      <alignment horizontal="center" vertical="center" wrapText="1"/>
      <protection locked="0"/>
    </xf>
    <xf numFmtId="0" fontId="41" fillId="0" borderId="22" xfId="0" applyFont="1" applyBorder="1" applyAlignment="1" applyProtection="1">
      <alignment horizontal="center" vertical="center" wrapText="1"/>
      <protection locked="0"/>
    </xf>
    <xf numFmtId="0" fontId="41" fillId="0" borderId="100" xfId="0" applyFont="1" applyBorder="1" applyAlignment="1" applyProtection="1">
      <alignment horizontal="center" vertical="center" wrapText="1"/>
      <protection locked="0"/>
    </xf>
    <xf numFmtId="0" fontId="41" fillId="0" borderId="70" xfId="0" applyFont="1" applyBorder="1" applyAlignment="1" applyProtection="1">
      <alignment horizontal="center" vertical="center" wrapText="1"/>
      <protection locked="0"/>
    </xf>
    <xf numFmtId="0" fontId="41" fillId="0" borderId="19" xfId="0" applyFont="1" applyBorder="1" applyAlignment="1" applyProtection="1">
      <alignment horizontal="center" vertical="center" wrapText="1"/>
      <protection locked="0"/>
    </xf>
    <xf numFmtId="0" fontId="41" fillId="0" borderId="102" xfId="0" applyFont="1" applyBorder="1" applyAlignment="1" applyProtection="1">
      <alignment horizontal="center" vertical="center" wrapText="1"/>
      <protection locked="0"/>
    </xf>
    <xf numFmtId="0" fontId="1" fillId="0" borderId="0" xfId="0" applyFont="1" applyAlignment="1" applyProtection="1">
      <alignment horizontal="left" vertical="top" wrapText="1"/>
    </xf>
  </cellXfs>
  <cellStyles count="3">
    <cellStyle name="Currency" xfId="2" builtinId="4"/>
    <cellStyle name="Hyperlink" xfId="1" builtinId="8"/>
    <cellStyle name="Normal" xfId="0" builtinId="0"/>
  </cellStyles>
  <dxfs count="116">
    <dxf>
      <font>
        <color rgb="FFFF0000"/>
      </font>
      <fill>
        <patternFill>
          <bgColor rgb="FFFF0000"/>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92D050"/>
        </patternFill>
      </fill>
    </dxf>
    <dxf>
      <fill>
        <patternFill>
          <bgColor rgb="FF92D05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92D050"/>
        </patternFill>
      </fill>
    </dxf>
    <dxf>
      <fill>
        <patternFill>
          <bgColor rgb="FF92D050"/>
        </patternFill>
      </fill>
    </dxf>
    <dxf>
      <fill>
        <patternFill>
          <bgColor rgb="FFFFFF00"/>
        </patternFill>
      </fill>
    </dxf>
    <dxf>
      <font>
        <color theme="0"/>
      </font>
      <fill>
        <patternFill>
          <bgColor theme="4"/>
        </patternFill>
      </fill>
    </dxf>
    <dxf>
      <font>
        <color theme="0"/>
      </font>
      <fill>
        <patternFill>
          <bgColor rgb="FF7030A0"/>
        </patternFill>
      </fill>
    </dxf>
    <dxf>
      <fill>
        <patternFill>
          <bgColor rgb="FF92D050"/>
        </patternFill>
      </fill>
    </dxf>
    <dxf>
      <fill>
        <patternFill>
          <bgColor rgb="FF00B0F0"/>
        </patternFill>
      </fill>
    </dxf>
    <dxf>
      <fill>
        <patternFill>
          <bgColor theme="8" tint="0.59996337778862885"/>
        </patternFill>
      </fill>
    </dxf>
    <dxf>
      <font>
        <color theme="0"/>
      </font>
      <fill>
        <patternFill>
          <bgColor theme="0"/>
        </patternFill>
      </fill>
    </dxf>
    <dxf>
      <fill>
        <patternFill>
          <bgColor theme="8" tint="0.59996337778862885"/>
        </patternFill>
      </fill>
    </dxf>
    <dxf>
      <fill>
        <patternFill>
          <bgColor theme="8" tint="0.59996337778862885"/>
        </patternFill>
      </fill>
    </dxf>
    <dxf>
      <font>
        <color auto="1"/>
      </font>
      <fill>
        <patternFill>
          <bgColor theme="8" tint="0.59996337778862885"/>
        </patternFill>
      </fill>
    </dxf>
    <dxf>
      <font>
        <color theme="2" tint="-0.24994659260841701"/>
      </font>
      <fill>
        <patternFill>
          <bgColor theme="2" tint="-0.24994659260841701"/>
        </patternFill>
      </fill>
    </dxf>
    <dxf>
      <font>
        <color theme="0"/>
      </font>
      <fill>
        <patternFill>
          <bgColor theme="0"/>
        </patternFill>
      </fill>
    </dxf>
    <dxf>
      <font>
        <color theme="0"/>
      </font>
      <fill>
        <patternFill>
          <bgColor theme="4"/>
        </patternFill>
      </fill>
    </dxf>
    <dxf>
      <font>
        <color theme="0"/>
      </font>
      <fill>
        <patternFill>
          <bgColor rgb="FF7030A0"/>
        </patternFill>
      </fill>
    </dxf>
    <dxf>
      <font>
        <color auto="1"/>
      </font>
      <fill>
        <patternFill>
          <bgColor rgb="FF92D050"/>
        </patternFill>
      </fill>
    </dxf>
    <dxf>
      <font>
        <color auto="1"/>
      </font>
      <fill>
        <patternFill>
          <bgColor rgb="FF00B0F0"/>
        </patternFill>
      </fill>
    </dxf>
    <dxf>
      <fill>
        <patternFill>
          <bgColor rgb="FFFFFF00"/>
        </patternFill>
      </fill>
    </dxf>
    <dxf>
      <fill>
        <patternFill>
          <bgColor theme="8" tint="0.59996337778862885"/>
        </patternFill>
      </fill>
    </dxf>
    <dxf>
      <fill>
        <patternFill>
          <bgColor theme="8" tint="0.59996337778862885"/>
        </patternFill>
      </fill>
    </dxf>
    <dxf>
      <font>
        <color theme="2" tint="-0.24994659260841701"/>
      </font>
      <fill>
        <patternFill>
          <bgColor theme="2" tint="-0.24994659260841701"/>
        </patternFill>
      </fill>
    </dxf>
    <dxf>
      <fill>
        <patternFill>
          <bgColor theme="2" tint="-9.9948118533890809E-2"/>
        </patternFill>
      </fill>
    </dxf>
    <dxf>
      <fill>
        <patternFill>
          <bgColor theme="8" tint="0.59996337778862885"/>
        </patternFill>
      </fill>
    </dxf>
    <dxf>
      <font>
        <color theme="0"/>
      </font>
      <fill>
        <patternFill>
          <bgColor theme="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theme="0"/>
      </font>
      <fill>
        <patternFill>
          <bgColor theme="2" tint="-0.24994659260841701"/>
        </patternFill>
      </fill>
    </dxf>
    <dxf>
      <fill>
        <patternFill>
          <bgColor theme="8" tint="0.59996337778862885"/>
        </patternFill>
      </fill>
    </dxf>
    <dxf>
      <fill>
        <patternFill>
          <bgColor theme="8" tint="0.59996337778862885"/>
        </patternFill>
      </fill>
    </dxf>
    <dxf>
      <font>
        <color auto="1"/>
      </font>
    </dxf>
    <dxf>
      <fill>
        <patternFill>
          <bgColor theme="6" tint="0.39994506668294322"/>
        </patternFill>
      </fill>
    </dxf>
    <dxf>
      <font>
        <color theme="0"/>
      </font>
      <fill>
        <patternFill>
          <bgColor theme="4"/>
        </patternFill>
      </fill>
    </dxf>
    <dxf>
      <font>
        <color theme="0"/>
      </font>
      <fill>
        <patternFill>
          <bgColor rgb="FF7030A0"/>
        </patternFill>
      </fill>
    </dxf>
    <dxf>
      <font>
        <color auto="1"/>
      </font>
      <fill>
        <patternFill>
          <bgColor rgb="FF92D050"/>
        </patternFill>
      </fill>
    </dxf>
    <dxf>
      <font>
        <color auto="1"/>
      </font>
      <fill>
        <patternFill>
          <bgColor rgb="FF00B0F0"/>
        </patternFill>
      </fill>
    </dxf>
    <dxf>
      <fill>
        <patternFill>
          <bgColor rgb="FFFFFF00"/>
        </patternFill>
      </fill>
    </dxf>
    <dxf>
      <font>
        <color auto="1"/>
      </font>
      <fill>
        <patternFill>
          <bgColor theme="8" tint="0.59996337778862885"/>
        </patternFill>
      </fill>
    </dxf>
    <dxf>
      <border>
        <left style="thin">
          <color auto="1"/>
        </left>
        <right style="thin">
          <color auto="1"/>
        </right>
        <top style="thin">
          <color auto="1"/>
        </top>
        <bottom style="thin">
          <color auto="1"/>
        </bottom>
        <vertical/>
        <horizontal/>
      </border>
    </dxf>
    <dxf>
      <font>
        <b/>
        <i val="0"/>
        <color rgb="FFFF5050"/>
      </font>
    </dxf>
    <dxf>
      <font>
        <b/>
        <i val="0"/>
        <color rgb="FF00B050"/>
      </font>
    </dxf>
    <dxf>
      <border>
        <left style="thin">
          <color auto="1"/>
        </left>
        <right style="thin">
          <color auto="1"/>
        </right>
        <top style="thin">
          <color auto="1"/>
        </top>
        <bottom style="thin">
          <color auto="1"/>
        </bottom>
        <vertical/>
        <horizontal/>
      </border>
    </dxf>
    <dxf>
      <font>
        <b/>
        <i val="0"/>
        <color rgb="FFFF5050"/>
      </font>
    </dxf>
    <dxf>
      <border>
        <left style="thin">
          <color auto="1"/>
        </left>
        <right style="thin">
          <color auto="1"/>
        </right>
        <top style="thin">
          <color auto="1"/>
        </top>
        <bottom style="thin">
          <color auto="1"/>
        </bottom>
        <vertical/>
        <horizontal/>
      </border>
    </dxf>
    <dxf>
      <font>
        <b/>
        <i val="0"/>
        <color rgb="FFFF5050"/>
      </font>
    </dxf>
    <dxf>
      <border>
        <left style="thin">
          <color auto="1"/>
        </left>
        <right style="thin">
          <color auto="1"/>
        </right>
        <top style="thin">
          <color auto="1"/>
        </top>
        <bottom style="thin">
          <color auto="1"/>
        </bottom>
        <vertical/>
        <horizontal/>
      </border>
    </dxf>
    <dxf>
      <font>
        <b/>
        <i val="0"/>
        <color rgb="FFFF5050"/>
      </font>
    </dxf>
    <dxf>
      <border>
        <left style="thin">
          <color auto="1"/>
        </left>
        <right style="thin">
          <color auto="1"/>
        </right>
        <top style="thin">
          <color auto="1"/>
        </top>
        <bottom style="thin">
          <color auto="1"/>
        </bottom>
        <vertical/>
        <horizontal/>
      </border>
    </dxf>
    <dxf>
      <font>
        <b/>
        <i val="0"/>
        <color rgb="FFFF5050"/>
      </font>
    </dxf>
    <dxf>
      <border>
        <left style="thin">
          <color auto="1"/>
        </left>
        <right style="thin">
          <color auto="1"/>
        </right>
        <top style="thin">
          <color auto="1"/>
        </top>
        <bottom style="thin">
          <color auto="1"/>
        </bottom>
        <vertical/>
        <horizontal/>
      </border>
    </dxf>
    <dxf>
      <font>
        <b/>
        <i val="0"/>
        <color rgb="FFFF5050"/>
      </font>
    </dxf>
    <dxf>
      <border>
        <left style="thin">
          <color auto="1"/>
        </left>
        <right style="thin">
          <color auto="1"/>
        </right>
        <top style="thin">
          <color auto="1"/>
        </top>
        <bottom style="thin">
          <color auto="1"/>
        </bottom>
        <vertical/>
        <horizontal/>
      </border>
    </dxf>
    <dxf>
      <font>
        <b/>
        <i val="0"/>
        <color rgb="FFFF5050"/>
      </font>
    </dxf>
    <dxf>
      <font>
        <b/>
        <i val="0"/>
        <color rgb="FF00B050"/>
      </font>
    </dxf>
    <dxf>
      <border>
        <left style="thin">
          <color auto="1"/>
        </left>
        <right style="thin">
          <color auto="1"/>
        </right>
        <top style="thin">
          <color auto="1"/>
        </top>
        <bottom style="thin">
          <color auto="1"/>
        </bottom>
        <vertical/>
        <horizontal/>
      </border>
    </dxf>
    <dxf>
      <font>
        <b/>
        <i val="0"/>
        <color rgb="FFFF505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5050"/>
      </font>
    </dxf>
    <dxf>
      <font>
        <color theme="1"/>
      </font>
      <fill>
        <patternFill>
          <bgColor rgb="FFFFCCFF"/>
        </patternFill>
      </fill>
      <border>
        <left style="dashDotDot">
          <color auto="1"/>
        </left>
        <right style="dashDotDot">
          <color auto="1"/>
        </right>
        <top style="dashDotDot">
          <color auto="1"/>
        </top>
        <bottom style="dashDotDot">
          <color auto="1"/>
        </bottom>
      </border>
    </dxf>
    <dxf>
      <font>
        <color theme="1"/>
      </font>
      <fill>
        <patternFill>
          <bgColor theme="5" tint="0.59996337778862885"/>
        </patternFill>
      </fill>
      <border>
        <left style="dashDotDot">
          <color auto="1"/>
        </left>
        <right style="dashDotDot">
          <color auto="1"/>
        </right>
        <top style="dashDotDot">
          <color auto="1"/>
        </top>
        <bottom style="dashDotDot">
          <color auto="1"/>
        </bottom>
      </border>
    </dxf>
    <dxf>
      <font>
        <color rgb="FF00B050"/>
      </font>
      <fill>
        <patternFill>
          <bgColor theme="0"/>
        </patternFill>
      </fill>
    </dxf>
    <dxf>
      <font>
        <color rgb="FFFF5050"/>
      </font>
    </dxf>
    <dxf>
      <font>
        <color rgb="FFFF5050"/>
      </font>
    </dxf>
    <dxf>
      <font>
        <color rgb="FFFF5050"/>
      </font>
      <fill>
        <patternFill>
          <bgColor theme="0"/>
        </patternFill>
      </fill>
    </dxf>
    <dxf>
      <font>
        <color rgb="FFFF5050"/>
      </font>
      <fill>
        <patternFill>
          <bgColor theme="0"/>
        </patternFill>
      </fill>
    </dxf>
    <dxf>
      <font>
        <color rgb="FFFF5050"/>
      </font>
    </dxf>
    <dxf>
      <font>
        <color rgb="FFFF5050"/>
      </font>
    </dxf>
    <dxf>
      <font>
        <color rgb="FFFF5050"/>
      </font>
    </dxf>
    <dxf>
      <font>
        <color rgb="FFFF5050"/>
      </font>
    </dxf>
    <dxf>
      <font>
        <color rgb="FF00B05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FF5050"/>
      </font>
    </dxf>
    <dxf>
      <font>
        <color rgb="FFFF5050"/>
      </font>
    </dxf>
    <dxf>
      <font>
        <color rgb="FF00B050"/>
      </font>
      <fill>
        <patternFill>
          <bgColor theme="0"/>
        </patternFill>
      </fill>
    </dxf>
    <dxf>
      <font>
        <color rgb="FFFF505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FF5050"/>
      </font>
    </dxf>
  </dxfs>
  <tableStyles count="0" defaultTableStyle="TableStyleMedium2" defaultPivotStyle="PivotStyleLight16"/>
  <colors>
    <mruColors>
      <color rgb="FFFF5050"/>
      <color rgb="FFFF7C80"/>
      <color rgb="FFFF33CC"/>
      <color rgb="FF33CC33"/>
      <color rgb="FF00D3F0"/>
      <color rgb="FFFF66CC"/>
      <color rgb="FFCC99FF"/>
      <color rgb="FF3FE8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38101</xdr:rowOff>
    </xdr:from>
    <xdr:to>
      <xdr:col>3</xdr:col>
      <xdr:colOff>383862</xdr:colOff>
      <xdr:row>1</xdr:row>
      <xdr:rowOff>59532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38101"/>
          <a:ext cx="3442710" cy="354806"/>
        </a:xfrm>
        <a:prstGeom prst="rect">
          <a:avLst/>
        </a:prstGeom>
      </xdr:spPr>
    </xdr:pic>
    <xdr:clientData/>
  </xdr:twoCellAnchor>
  <xdr:twoCellAnchor>
    <xdr:from>
      <xdr:col>0</xdr:col>
      <xdr:colOff>127506</xdr:colOff>
      <xdr:row>8</xdr:row>
      <xdr:rowOff>136499</xdr:rowOff>
    </xdr:from>
    <xdr:to>
      <xdr:col>1</xdr:col>
      <xdr:colOff>130623</xdr:colOff>
      <xdr:row>11</xdr:row>
      <xdr:rowOff>113639</xdr:rowOff>
    </xdr:to>
    <xdr:sp macro="" textlink="">
      <xdr:nvSpPr>
        <xdr:cNvPr id="4" name="Oval 3">
          <a:extLst>
            <a:ext uri="{FF2B5EF4-FFF2-40B4-BE49-F238E27FC236}">
              <a16:creationId xmlns:a16="http://schemas.microsoft.com/office/drawing/2014/main" id="{3DB709E1-FBCF-434C-BBB2-6F034975CB5D}"/>
            </a:ext>
          </a:extLst>
        </xdr:cNvPr>
        <xdr:cNvSpPr/>
      </xdr:nvSpPr>
      <xdr:spPr>
        <a:xfrm>
          <a:off x="127506" y="2147332"/>
          <a:ext cx="542867" cy="548640"/>
        </a:xfrm>
        <a:prstGeom prst="ellipse">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a:solidFill>
                <a:schemeClr val="tx1"/>
              </a:solidFill>
              <a:latin typeface="+mn-lt"/>
              <a:ea typeface="+mn-ea"/>
              <a:cs typeface="+mn-cs"/>
            </a:rPr>
            <a:t>#1</a:t>
          </a:r>
        </a:p>
      </xdr:txBody>
    </xdr:sp>
    <xdr:clientData/>
  </xdr:twoCellAnchor>
  <xdr:twoCellAnchor>
    <xdr:from>
      <xdr:col>0</xdr:col>
      <xdr:colOff>113086</xdr:colOff>
      <xdr:row>16</xdr:row>
      <xdr:rowOff>24003</xdr:rowOff>
    </xdr:from>
    <xdr:to>
      <xdr:col>1</xdr:col>
      <xdr:colOff>116203</xdr:colOff>
      <xdr:row>18</xdr:row>
      <xdr:rowOff>113711</xdr:rowOff>
    </xdr:to>
    <xdr:sp macro="" textlink="">
      <xdr:nvSpPr>
        <xdr:cNvPr id="6" name="Oval 5">
          <a:extLst>
            <a:ext uri="{FF2B5EF4-FFF2-40B4-BE49-F238E27FC236}">
              <a16:creationId xmlns:a16="http://schemas.microsoft.com/office/drawing/2014/main" id="{AFC58277-5E9B-44E9-A721-29DB0F44BB64}"/>
            </a:ext>
          </a:extLst>
        </xdr:cNvPr>
        <xdr:cNvSpPr/>
      </xdr:nvSpPr>
      <xdr:spPr>
        <a:xfrm>
          <a:off x="113086" y="3808026"/>
          <a:ext cx="548640" cy="548640"/>
        </a:xfrm>
        <a:prstGeom prst="ellipse">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a:solidFill>
                <a:schemeClr val="tx1"/>
              </a:solidFill>
              <a:latin typeface="+mn-lt"/>
              <a:ea typeface="+mn-ea"/>
              <a:cs typeface="+mn-cs"/>
            </a:rPr>
            <a:t>#2</a:t>
          </a:r>
        </a:p>
        <a:p>
          <a:pPr marL="0" indent="0" algn="ctr"/>
          <a:r>
            <a:rPr lang="en-US" sz="1400" b="1">
              <a:solidFill>
                <a:schemeClr val="tx1"/>
              </a:solidFill>
              <a:latin typeface="+mn-lt"/>
              <a:ea typeface="+mn-ea"/>
              <a:cs typeface="+mn-cs"/>
            </a:rPr>
            <a:t>`</a:t>
          </a:r>
        </a:p>
      </xdr:txBody>
    </xdr:sp>
    <xdr:clientData/>
  </xdr:twoCellAnchor>
  <xdr:twoCellAnchor>
    <xdr:from>
      <xdr:col>0</xdr:col>
      <xdr:colOff>122745</xdr:colOff>
      <xdr:row>39</xdr:row>
      <xdr:rowOff>163817</xdr:rowOff>
    </xdr:from>
    <xdr:to>
      <xdr:col>1</xdr:col>
      <xdr:colOff>125862</xdr:colOff>
      <xdr:row>42</xdr:row>
      <xdr:rowOff>140957</xdr:rowOff>
    </xdr:to>
    <xdr:sp macro="" textlink="">
      <xdr:nvSpPr>
        <xdr:cNvPr id="7" name="Oval 6">
          <a:extLst>
            <a:ext uri="{FF2B5EF4-FFF2-40B4-BE49-F238E27FC236}">
              <a16:creationId xmlns:a16="http://schemas.microsoft.com/office/drawing/2014/main" id="{2D59E43D-9A20-4D20-BF79-587387310F75}"/>
            </a:ext>
          </a:extLst>
        </xdr:cNvPr>
        <xdr:cNvSpPr/>
      </xdr:nvSpPr>
      <xdr:spPr>
        <a:xfrm>
          <a:off x="122745" y="9004749"/>
          <a:ext cx="548640" cy="548640"/>
        </a:xfrm>
        <a:prstGeom prst="ellipse">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a:solidFill>
                <a:schemeClr val="tx1"/>
              </a:solidFill>
              <a:latin typeface="+mn-lt"/>
              <a:ea typeface="+mn-ea"/>
              <a:cs typeface="+mn-cs"/>
            </a:rPr>
            <a:t>#3</a:t>
          </a:r>
        </a:p>
        <a:p>
          <a:pPr marL="0" indent="0" algn="ctr"/>
          <a:endParaRPr lang="en-US" sz="1400" b="1">
            <a:solidFill>
              <a:schemeClr val="tx1"/>
            </a:solidFill>
            <a:latin typeface="+mn-lt"/>
            <a:ea typeface="+mn-ea"/>
            <a:cs typeface="+mn-cs"/>
          </a:endParaRPr>
        </a:p>
      </xdr:txBody>
    </xdr:sp>
    <xdr:clientData/>
  </xdr:twoCellAnchor>
  <xdr:twoCellAnchor>
    <xdr:from>
      <xdr:col>0</xdr:col>
      <xdr:colOff>108958</xdr:colOff>
      <xdr:row>55</xdr:row>
      <xdr:rowOff>16944</xdr:rowOff>
    </xdr:from>
    <xdr:to>
      <xdr:col>1</xdr:col>
      <xdr:colOff>112075</xdr:colOff>
      <xdr:row>57</xdr:row>
      <xdr:rowOff>172677</xdr:rowOff>
    </xdr:to>
    <xdr:sp macro="" textlink="">
      <xdr:nvSpPr>
        <xdr:cNvPr id="13" name="Oval 12">
          <a:extLst>
            <a:ext uri="{FF2B5EF4-FFF2-40B4-BE49-F238E27FC236}">
              <a16:creationId xmlns:a16="http://schemas.microsoft.com/office/drawing/2014/main" id="{A1B9AFC5-D1DC-4392-8227-A2BABFC778D2}"/>
            </a:ext>
          </a:extLst>
        </xdr:cNvPr>
        <xdr:cNvSpPr/>
      </xdr:nvSpPr>
      <xdr:spPr>
        <a:xfrm>
          <a:off x="108958" y="12070399"/>
          <a:ext cx="548640" cy="545392"/>
        </a:xfrm>
        <a:prstGeom prst="ellipse">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tx1"/>
              </a:solidFill>
            </a:rPr>
            <a:t>#4</a:t>
          </a:r>
        </a:p>
        <a:p>
          <a:pPr algn="ctr"/>
          <a:endParaRPr lang="en-US" sz="1400" b="1">
            <a:solidFill>
              <a:schemeClr val="tx1"/>
            </a:solidFill>
          </a:endParaRPr>
        </a:p>
      </xdr:txBody>
    </xdr:sp>
    <xdr:clientData/>
  </xdr:twoCellAnchor>
  <xdr:twoCellAnchor>
    <xdr:from>
      <xdr:col>43</xdr:col>
      <xdr:colOff>3969808</xdr:colOff>
      <xdr:row>4</xdr:row>
      <xdr:rowOff>358775</xdr:rowOff>
    </xdr:from>
    <xdr:to>
      <xdr:col>43</xdr:col>
      <xdr:colOff>7770283</xdr:colOff>
      <xdr:row>7</xdr:row>
      <xdr:rowOff>15875</xdr:rowOff>
    </xdr:to>
    <xdr:sp macro="" textlink="">
      <xdr:nvSpPr>
        <xdr:cNvPr id="3" name="TextBox 2">
          <a:extLst>
            <a:ext uri="{FF2B5EF4-FFF2-40B4-BE49-F238E27FC236}">
              <a16:creationId xmlns:a16="http://schemas.microsoft.com/office/drawing/2014/main" id="{A836BFBB-926E-4889-A551-1CCCAE36BEC0}"/>
            </a:ext>
          </a:extLst>
        </xdr:cNvPr>
        <xdr:cNvSpPr txBox="1"/>
      </xdr:nvSpPr>
      <xdr:spPr>
        <a:xfrm>
          <a:off x="7769225" y="972608"/>
          <a:ext cx="3800475" cy="472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rgbClr val="7030A0"/>
              </a:solidFill>
              <a:effectLst/>
              <a:latin typeface="+mn-lt"/>
              <a:ea typeface="+mn-ea"/>
              <a:cs typeface="+mn-cs"/>
            </a:rPr>
            <a:t>Please</a:t>
          </a:r>
          <a:r>
            <a:rPr lang="en-US" sz="1100" b="0" baseline="0">
              <a:solidFill>
                <a:srgbClr val="7030A0"/>
              </a:solidFill>
              <a:effectLst/>
              <a:latin typeface="+mn-lt"/>
              <a:ea typeface="+mn-ea"/>
              <a:cs typeface="+mn-cs"/>
            </a:rPr>
            <a:t> click on field to </a:t>
          </a:r>
          <a:r>
            <a:rPr lang="en-US" sz="1100" b="1" baseline="0">
              <a:solidFill>
                <a:srgbClr val="7030A0"/>
              </a:solidFill>
              <a:effectLst/>
              <a:latin typeface="+mn-lt"/>
              <a:ea typeface="+mn-ea"/>
              <a:cs typeface="+mn-cs"/>
            </a:rPr>
            <a:t>SELECT business entity reporting type</a:t>
          </a:r>
          <a:endParaRPr lang="en-US" sz="1200">
            <a:solidFill>
              <a:srgbClr val="7030A0"/>
            </a:solidFill>
            <a:effectLst/>
          </a:endParaRPr>
        </a:p>
      </xdr:txBody>
    </xdr:sp>
    <xdr:clientData/>
  </xdr:twoCellAnchor>
  <xdr:twoCellAnchor>
    <xdr:from>
      <xdr:col>1</xdr:col>
      <xdr:colOff>412750</xdr:colOff>
      <xdr:row>40</xdr:row>
      <xdr:rowOff>52916</xdr:rowOff>
    </xdr:from>
    <xdr:to>
      <xdr:col>3</xdr:col>
      <xdr:colOff>275167</xdr:colOff>
      <xdr:row>41</xdr:row>
      <xdr:rowOff>127000</xdr:rowOff>
    </xdr:to>
    <xdr:sp macro="" textlink="">
      <xdr:nvSpPr>
        <xdr:cNvPr id="10" name="TextBox 9">
          <a:extLst>
            <a:ext uri="{FF2B5EF4-FFF2-40B4-BE49-F238E27FC236}">
              <a16:creationId xmlns:a16="http://schemas.microsoft.com/office/drawing/2014/main" id="{0C7E0FA2-E786-4BB1-9382-FEA6FABD86DB}"/>
            </a:ext>
          </a:extLst>
        </xdr:cNvPr>
        <xdr:cNvSpPr txBox="1"/>
      </xdr:nvSpPr>
      <xdr:spPr>
        <a:xfrm>
          <a:off x="952500" y="9112249"/>
          <a:ext cx="2434167" cy="264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rgbClr val="FF7C80"/>
              </a:solidFill>
              <a:effectLst/>
              <a:latin typeface="+mn-lt"/>
              <a:ea typeface="+mn-ea"/>
              <a:cs typeface="+mn-cs"/>
            </a:rPr>
            <a:t>PLEASE</a:t>
          </a:r>
          <a:r>
            <a:rPr lang="en-US" sz="1100" b="1" i="0" u="none" strike="noStrike" baseline="0">
              <a:solidFill>
                <a:srgbClr val="FF7C80"/>
              </a:solidFill>
              <a:effectLst/>
              <a:latin typeface="+mn-lt"/>
              <a:ea typeface="+mn-ea"/>
              <a:cs typeface="+mn-cs"/>
            </a:rPr>
            <a:t> SELECT REQUEST PARAMETERS</a:t>
          </a:r>
        </a:p>
      </xdr:txBody>
    </xdr:sp>
    <xdr:clientData/>
  </xdr:twoCellAnchor>
  <xdr:twoCellAnchor>
    <xdr:from>
      <xdr:col>2</xdr:col>
      <xdr:colOff>1185334</xdr:colOff>
      <xdr:row>41</xdr:row>
      <xdr:rowOff>95249</xdr:rowOff>
    </xdr:from>
    <xdr:to>
      <xdr:col>3</xdr:col>
      <xdr:colOff>1672167</xdr:colOff>
      <xdr:row>44</xdr:row>
      <xdr:rowOff>116417</xdr:rowOff>
    </xdr:to>
    <xdr:cxnSp macro="">
      <xdr:nvCxnSpPr>
        <xdr:cNvPr id="12" name="Straight Arrow Connector 11">
          <a:extLst>
            <a:ext uri="{FF2B5EF4-FFF2-40B4-BE49-F238E27FC236}">
              <a16:creationId xmlns:a16="http://schemas.microsoft.com/office/drawing/2014/main" id="{166C198B-D5AE-4FE1-B8E3-7219C4DE5CAF}"/>
            </a:ext>
          </a:extLst>
        </xdr:cNvPr>
        <xdr:cNvCxnSpPr/>
      </xdr:nvCxnSpPr>
      <xdr:spPr>
        <a:xfrm>
          <a:off x="2899834" y="9345082"/>
          <a:ext cx="1883833" cy="592668"/>
        </a:xfrm>
        <a:prstGeom prst="straightConnector1">
          <a:avLst/>
        </a:prstGeom>
        <a:ln>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201083</xdr:colOff>
      <xdr:row>53</xdr:row>
      <xdr:rowOff>158750</xdr:rowOff>
    </xdr:from>
    <xdr:to>
      <xdr:col>8</xdr:col>
      <xdr:colOff>973667</xdr:colOff>
      <xdr:row>55</xdr:row>
      <xdr:rowOff>42334</xdr:rowOff>
    </xdr:to>
    <xdr:sp macro="" textlink="">
      <xdr:nvSpPr>
        <xdr:cNvPr id="15" name="TextBox 14">
          <a:extLst>
            <a:ext uri="{FF2B5EF4-FFF2-40B4-BE49-F238E27FC236}">
              <a16:creationId xmlns:a16="http://schemas.microsoft.com/office/drawing/2014/main" id="{46CAF9D7-8EF7-4A43-B504-637B69E266A0}"/>
            </a:ext>
          </a:extLst>
        </xdr:cNvPr>
        <xdr:cNvSpPr txBox="1"/>
      </xdr:nvSpPr>
      <xdr:spPr>
        <a:xfrm>
          <a:off x="11144250" y="11853333"/>
          <a:ext cx="2434167" cy="264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rgbClr val="FF7C80"/>
              </a:solidFill>
              <a:effectLst/>
              <a:latin typeface="+mn-lt"/>
              <a:ea typeface="+mn-ea"/>
              <a:cs typeface="+mn-cs"/>
            </a:rPr>
            <a:t>PLEASE</a:t>
          </a:r>
          <a:r>
            <a:rPr lang="en-US" sz="1100" b="1" i="0" u="none" strike="noStrike" baseline="0">
              <a:solidFill>
                <a:srgbClr val="FF7C80"/>
              </a:solidFill>
              <a:effectLst/>
              <a:latin typeface="+mn-lt"/>
              <a:ea typeface="+mn-ea"/>
              <a:cs typeface="+mn-cs"/>
            </a:rPr>
            <a:t> SELECT PAYROLL PERIODS</a:t>
          </a:r>
        </a:p>
      </xdr:txBody>
    </xdr:sp>
    <xdr:clientData/>
  </xdr:twoCellAnchor>
  <xdr:twoCellAnchor>
    <xdr:from>
      <xdr:col>8</xdr:col>
      <xdr:colOff>486834</xdr:colOff>
      <xdr:row>55</xdr:row>
      <xdr:rowOff>10583</xdr:rowOff>
    </xdr:from>
    <xdr:to>
      <xdr:col>9</xdr:col>
      <xdr:colOff>31750</xdr:colOff>
      <xdr:row>57</xdr:row>
      <xdr:rowOff>264583</xdr:rowOff>
    </xdr:to>
    <xdr:cxnSp macro="">
      <xdr:nvCxnSpPr>
        <xdr:cNvPr id="16" name="Straight Arrow Connector 15">
          <a:extLst>
            <a:ext uri="{FF2B5EF4-FFF2-40B4-BE49-F238E27FC236}">
              <a16:creationId xmlns:a16="http://schemas.microsoft.com/office/drawing/2014/main" id="{2EC6323F-227D-4E83-85E2-873815C5440F}"/>
            </a:ext>
          </a:extLst>
        </xdr:cNvPr>
        <xdr:cNvCxnSpPr/>
      </xdr:nvCxnSpPr>
      <xdr:spPr>
        <a:xfrm>
          <a:off x="13091584" y="12086166"/>
          <a:ext cx="1312333" cy="645584"/>
        </a:xfrm>
        <a:prstGeom prst="straightConnector1">
          <a:avLst/>
        </a:prstGeom>
        <a:ln>
          <a:solidFill>
            <a:srgbClr val="FF5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naics.com/search/"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F6CDF-975F-42DA-A804-E073BFF2335B}">
  <sheetPr codeName="Sheet11"/>
  <dimension ref="A1:S69"/>
  <sheetViews>
    <sheetView workbookViewId="0">
      <selection activeCell="C39" sqref="C39"/>
    </sheetView>
  </sheetViews>
  <sheetFormatPr defaultColWidth="9.140625" defaultRowHeight="15" x14ac:dyDescent="0.25"/>
  <cols>
    <col min="1" max="3" width="9.140625" style="61"/>
    <col min="4" max="4" width="5.28515625" style="61" customWidth="1"/>
    <col min="5" max="9" width="9.140625" style="61"/>
    <col min="10" max="10" width="5.28515625" style="61" customWidth="1"/>
    <col min="11" max="11" width="13.5703125" style="61" customWidth="1"/>
    <col min="12" max="16384" width="9.140625" style="61"/>
  </cols>
  <sheetData>
    <row r="1" spans="1:9" x14ac:dyDescent="0.25">
      <c r="E1" s="188" t="s">
        <v>173</v>
      </c>
      <c r="F1" s="189"/>
      <c r="G1" s="189"/>
      <c r="H1" s="189"/>
      <c r="I1" s="190"/>
    </row>
    <row r="2" spans="1:9" ht="15.75" thickBot="1" x14ac:dyDescent="0.3">
      <c r="A2" s="187" t="s">
        <v>181</v>
      </c>
      <c r="B2" s="187"/>
      <c r="C2" s="187"/>
      <c r="E2" s="191"/>
      <c r="F2" s="192"/>
      <c r="G2" s="192"/>
      <c r="H2" s="192"/>
      <c r="I2" s="193"/>
    </row>
    <row r="3" spans="1:9" ht="15" customHeight="1" x14ac:dyDescent="0.25">
      <c r="A3" s="187"/>
      <c r="B3" s="187"/>
      <c r="C3" s="187"/>
      <c r="E3" s="196" t="s">
        <v>98</v>
      </c>
      <c r="F3" s="197"/>
      <c r="G3" s="197"/>
      <c r="H3" s="197"/>
      <c r="I3" s="198"/>
    </row>
    <row r="4" spans="1:9" x14ac:dyDescent="0.25">
      <c r="A4" s="187"/>
      <c r="B4" s="187"/>
      <c r="C4" s="187"/>
      <c r="E4" s="196"/>
      <c r="F4" s="197"/>
      <c r="G4" s="197"/>
      <c r="H4" s="197"/>
      <c r="I4" s="198"/>
    </row>
    <row r="5" spans="1:9" x14ac:dyDescent="0.25">
      <c r="A5" s="187"/>
      <c r="B5" s="187"/>
      <c r="C5" s="187"/>
      <c r="E5" s="199"/>
      <c r="F5" s="200"/>
      <c r="G5" s="200"/>
      <c r="H5" s="200"/>
      <c r="I5" s="201"/>
    </row>
    <row r="7" spans="1:9" x14ac:dyDescent="0.25">
      <c r="G7" s="69"/>
    </row>
    <row r="9" spans="1:9" x14ac:dyDescent="0.25">
      <c r="E9" s="195" t="str">
        <f>IFERROR(IF(G7="","",IF(G7="YES",Sheet1!J18,Sheet1!J19)),"")</f>
        <v/>
      </c>
      <c r="F9" s="195"/>
      <c r="G9" s="195"/>
      <c r="H9" s="195"/>
      <c r="I9" s="195"/>
    </row>
    <row r="10" spans="1:9" x14ac:dyDescent="0.25">
      <c r="B10" s="194" t="s">
        <v>171</v>
      </c>
      <c r="C10" s="194"/>
      <c r="E10" s="195"/>
      <c r="F10" s="195"/>
      <c r="G10" s="195"/>
      <c r="H10" s="195"/>
      <c r="I10" s="195"/>
    </row>
    <row r="11" spans="1:9" x14ac:dyDescent="0.25">
      <c r="B11" s="194"/>
      <c r="C11" s="194"/>
      <c r="E11" s="195"/>
      <c r="F11" s="195"/>
      <c r="G11" s="195"/>
      <c r="H11" s="195"/>
      <c r="I11" s="195"/>
    </row>
    <row r="13" spans="1:9" x14ac:dyDescent="0.25">
      <c r="G13" s="69"/>
    </row>
    <row r="15" spans="1:9" x14ac:dyDescent="0.25">
      <c r="E15" s="195" t="str">
        <f>IFERROR(IF(G13="","",IF(G13="YES",Sheet1!J20,Sheet1!J21)),"")</f>
        <v/>
      </c>
      <c r="F15" s="195"/>
      <c r="G15" s="195"/>
      <c r="H15" s="195"/>
      <c r="I15" s="195"/>
    </row>
    <row r="16" spans="1:9" x14ac:dyDescent="0.25">
      <c r="E16" s="195"/>
      <c r="F16" s="195"/>
      <c r="G16" s="195"/>
      <c r="H16" s="195"/>
      <c r="I16" s="195"/>
    </row>
    <row r="17" spans="2:11" x14ac:dyDescent="0.25">
      <c r="E17" s="195"/>
      <c r="F17" s="195"/>
      <c r="G17" s="195"/>
      <c r="H17" s="195"/>
      <c r="I17" s="195"/>
    </row>
    <row r="19" spans="2:11" x14ac:dyDescent="0.25">
      <c r="G19" s="69"/>
    </row>
    <row r="21" spans="2:11" x14ac:dyDescent="0.25">
      <c r="E21" s="195" t="str">
        <f>IFERROR(IF(G19="","",_xlfn.IFS(AND(LEN(E15)=Sheet1!H20,G19="YES"),Sheet1!J22,AND(LEN(E15)=Sheet1!H20,G19="NO"),Sheet1!J23,AND(LEN(E15)=Sheet1!H21,G19="YES"),Sheet1!J24,AND(LEN(E15)=Sheet1!H21,G19="NO"),Sheet1!J25)),"")</f>
        <v/>
      </c>
      <c r="F21" s="195"/>
      <c r="G21" s="195"/>
      <c r="H21" s="195"/>
      <c r="I21" s="195"/>
    </row>
    <row r="22" spans="2:11" x14ac:dyDescent="0.25">
      <c r="B22" s="194" t="s">
        <v>171</v>
      </c>
      <c r="C22" s="194"/>
      <c r="E22" s="195"/>
      <c r="F22" s="195"/>
      <c r="G22" s="195"/>
      <c r="H22" s="195"/>
      <c r="I22" s="195"/>
    </row>
    <row r="23" spans="2:11" x14ac:dyDescent="0.25">
      <c r="B23" s="194"/>
      <c r="C23" s="194"/>
      <c r="E23" s="195"/>
      <c r="F23" s="195"/>
      <c r="G23" s="195"/>
      <c r="H23" s="195"/>
      <c r="I23" s="195"/>
    </row>
    <row r="25" spans="2:11" x14ac:dyDescent="0.25">
      <c r="G25" s="69"/>
    </row>
    <row r="27" spans="2:11" ht="14.45" customHeight="1" x14ac:dyDescent="0.25">
      <c r="E27" s="195" t="str">
        <f>IFERROR(IF(G25="","",_xlfn.IFS(AND(LEN(E21)=Sheet1!H22,G25="YES"),Sheet1!J26,AND(LEN(E21)=Sheet1!H22,G25="NO"),Sheet1!J27,AND(LEN(E21)=Sheet1!H24,G25="YES"),Sheet1!J28,AND(LEN(E21)=Sheet1!H25,G25="NO"),Sheet1!J45,AND(LEN(E21)=Sheet1!H25,G25="YES"),Sheet1!J28,AND(LEN(E21)=Sheet1!H24,G25="NO"),Sheet1!J29)),"")</f>
        <v/>
      </c>
      <c r="F27" s="195"/>
      <c r="G27" s="195"/>
      <c r="H27" s="195"/>
      <c r="I27" s="195"/>
    </row>
    <row r="28" spans="2:11" ht="14.45" customHeight="1" x14ac:dyDescent="0.25">
      <c r="E28" s="195"/>
      <c r="F28" s="195"/>
      <c r="G28" s="195"/>
      <c r="H28" s="195"/>
      <c r="I28" s="195"/>
      <c r="J28" s="194" t="s">
        <v>170</v>
      </c>
      <c r="K28" s="194"/>
    </row>
    <row r="29" spans="2:11" ht="14.45" customHeight="1" x14ac:dyDescent="0.25">
      <c r="B29" s="194" t="s">
        <v>171</v>
      </c>
      <c r="C29" s="194"/>
      <c r="E29" s="195"/>
      <c r="F29" s="195"/>
      <c r="G29" s="195"/>
      <c r="H29" s="195"/>
      <c r="I29" s="195"/>
      <c r="J29" s="194"/>
      <c r="K29" s="194"/>
    </row>
    <row r="30" spans="2:11" x14ac:dyDescent="0.25">
      <c r="B30" s="194"/>
      <c r="C30" s="194"/>
      <c r="E30" s="195"/>
      <c r="F30" s="195"/>
      <c r="G30" s="195"/>
      <c r="H30" s="195"/>
      <c r="I30" s="195"/>
    </row>
    <row r="31" spans="2:11" x14ac:dyDescent="0.25">
      <c r="E31" s="195"/>
      <c r="F31" s="195"/>
      <c r="G31" s="195"/>
      <c r="H31" s="195"/>
      <c r="I31" s="195"/>
    </row>
    <row r="33" spans="2:19" x14ac:dyDescent="0.25">
      <c r="G33" s="69"/>
    </row>
    <row r="35" spans="2:19" x14ac:dyDescent="0.25">
      <c r="E35" s="195" t="str">
        <f>IFERROR(IF(G33="","",_xlfn.IFS(AND(LEN(E27)=Sheet1!H28,G33="ACTIVE"),Sheet1!J32,AND(LEN(E27)=Sheet1!H28,G33="OTHER "),Sheet1!J33,AND(LEN(E27)=Sheet1!H45,G33="YES"),Sheet1!J46,AND(LEN(E27)=Sheet1!H45,G33="NO"),Sheet1!J47)),"")</f>
        <v/>
      </c>
      <c r="F35" s="195"/>
      <c r="G35" s="195"/>
      <c r="H35" s="195"/>
      <c r="I35" s="195"/>
      <c r="L35" s="186" t="s">
        <v>180</v>
      </c>
      <c r="M35" s="186"/>
      <c r="N35" s="186"/>
      <c r="O35" s="186"/>
      <c r="P35" s="186"/>
      <c r="Q35" s="186"/>
      <c r="R35" s="186"/>
    </row>
    <row r="36" spans="2:19" x14ac:dyDescent="0.25">
      <c r="B36" s="194" t="s">
        <v>171</v>
      </c>
      <c r="C36" s="194"/>
      <c r="E36" s="195"/>
      <c r="F36" s="195"/>
      <c r="G36" s="195"/>
      <c r="H36" s="195"/>
      <c r="I36" s="195"/>
      <c r="L36" s="186"/>
      <c r="M36" s="186"/>
      <c r="N36" s="186"/>
      <c r="O36" s="186"/>
      <c r="P36" s="186"/>
      <c r="Q36" s="186"/>
      <c r="R36" s="186"/>
    </row>
    <row r="37" spans="2:19" ht="14.45" customHeight="1" x14ac:dyDescent="0.25">
      <c r="B37" s="194"/>
      <c r="C37" s="194"/>
      <c r="E37" s="195"/>
      <c r="F37" s="195"/>
      <c r="G37" s="195"/>
      <c r="H37" s="195"/>
      <c r="I37" s="195"/>
      <c r="L37" s="186"/>
      <c r="M37" s="186"/>
      <c r="N37" s="186"/>
      <c r="O37" s="186"/>
      <c r="P37" s="186"/>
      <c r="Q37" s="186"/>
      <c r="R37" s="186"/>
    </row>
    <row r="38" spans="2:19" x14ac:dyDescent="0.25">
      <c r="L38" s="186"/>
      <c r="M38" s="186"/>
      <c r="N38" s="186"/>
      <c r="O38" s="186"/>
      <c r="P38" s="186"/>
      <c r="Q38" s="186"/>
      <c r="R38" s="186"/>
    </row>
    <row r="39" spans="2:19" x14ac:dyDescent="0.25">
      <c r="G39" s="69"/>
      <c r="L39" s="186"/>
      <c r="M39" s="186"/>
      <c r="N39" s="186"/>
      <c r="O39" s="186"/>
      <c r="P39" s="186"/>
      <c r="Q39" s="186"/>
      <c r="R39" s="186"/>
    </row>
    <row r="40" spans="2:19" x14ac:dyDescent="0.25">
      <c r="L40" s="186"/>
      <c r="M40" s="186"/>
      <c r="N40" s="186"/>
      <c r="O40" s="186"/>
      <c r="P40" s="186"/>
      <c r="Q40" s="186"/>
      <c r="R40" s="186"/>
    </row>
    <row r="41" spans="2:19" x14ac:dyDescent="0.25">
      <c r="E41" s="195" t="str">
        <f>IFERROR(IF(G39="","",_xlfn.IFS(AND(LEN(E35)=Sheet1!H32,G39="YES"),Sheet1!J34,AND(LEN(E35)=Sheet1!H32,G39="NO"),Sheet1!J35,AND(LEN(E35)=Sheet1!H46,G39="YES"),Sheet1!J48,AND(LEN(E35)=Sheet1!H46,G39="NO"),Sheet1!J49)),"")</f>
        <v/>
      </c>
      <c r="F41" s="195"/>
      <c r="G41" s="195"/>
      <c r="H41" s="195"/>
      <c r="I41" s="195"/>
      <c r="L41" s="186"/>
      <c r="M41" s="186"/>
      <c r="N41" s="186"/>
      <c r="O41" s="186"/>
      <c r="P41" s="186"/>
      <c r="Q41" s="186"/>
      <c r="R41" s="186"/>
    </row>
    <row r="42" spans="2:19" ht="14.45" customHeight="1" x14ac:dyDescent="0.25">
      <c r="B42" s="194" t="s">
        <v>171</v>
      </c>
      <c r="C42" s="194"/>
      <c r="E42" s="195"/>
      <c r="F42" s="195"/>
      <c r="G42" s="195"/>
      <c r="H42" s="195"/>
      <c r="I42" s="195"/>
      <c r="J42" s="194" t="s">
        <v>170</v>
      </c>
      <c r="K42" s="194"/>
      <c r="L42" s="186"/>
      <c r="M42" s="186"/>
      <c r="N42" s="186"/>
      <c r="O42" s="186"/>
      <c r="P42" s="186"/>
      <c r="Q42" s="186"/>
      <c r="R42" s="186"/>
      <c r="S42" s="77"/>
    </row>
    <row r="43" spans="2:19" ht="14.45" customHeight="1" x14ac:dyDescent="0.25">
      <c r="B43" s="194"/>
      <c r="C43" s="194"/>
      <c r="E43" s="195"/>
      <c r="F43" s="195"/>
      <c r="G43" s="195"/>
      <c r="H43" s="195"/>
      <c r="I43" s="195"/>
      <c r="J43" s="194"/>
      <c r="K43" s="194"/>
      <c r="L43" s="186"/>
      <c r="M43" s="186"/>
      <c r="N43" s="186"/>
      <c r="O43" s="186"/>
      <c r="P43" s="186"/>
      <c r="Q43" s="186"/>
      <c r="R43" s="186"/>
      <c r="S43" s="77"/>
    </row>
    <row r="44" spans="2:19" x14ac:dyDescent="0.25">
      <c r="L44" s="186"/>
      <c r="M44" s="186"/>
      <c r="N44" s="186"/>
      <c r="O44" s="186"/>
      <c r="P44" s="186"/>
      <c r="Q44" s="186"/>
      <c r="R44" s="186"/>
      <c r="S44" s="77"/>
    </row>
    <row r="45" spans="2:19" x14ac:dyDescent="0.25">
      <c r="G45" s="69"/>
      <c r="L45" s="186"/>
      <c r="M45" s="186"/>
      <c r="N45" s="186"/>
      <c r="O45" s="186"/>
      <c r="P45" s="186"/>
      <c r="Q45" s="186"/>
      <c r="R45" s="186"/>
      <c r="S45" s="77"/>
    </row>
    <row r="46" spans="2:19" x14ac:dyDescent="0.25">
      <c r="L46" s="78"/>
      <c r="M46" s="78"/>
      <c r="N46" s="78"/>
      <c r="O46" s="78"/>
      <c r="P46" s="78"/>
      <c r="Q46" s="78"/>
      <c r="R46" s="78"/>
    </row>
    <row r="47" spans="2:19" ht="14.45" customHeight="1" x14ac:dyDescent="0.25">
      <c r="E47" s="195" t="str">
        <f>IFERROR(IF(G45="","",_xlfn.IFS(AND(LEN(E41)=Sheet1!H34,G45="YES"),Sheet1!J36,AND(LEN(E41)=Sheet1!H34,G45="NO"),Sheet1!J37)),"")</f>
        <v/>
      </c>
      <c r="F47" s="195"/>
      <c r="G47" s="195"/>
      <c r="H47" s="195"/>
      <c r="I47" s="195"/>
      <c r="L47" s="186" t="s">
        <v>179</v>
      </c>
      <c r="M47" s="186"/>
      <c r="N47" s="186"/>
      <c r="O47" s="186"/>
      <c r="P47" s="186"/>
      <c r="Q47" s="186"/>
      <c r="R47" s="186"/>
    </row>
    <row r="48" spans="2:19" x14ac:dyDescent="0.25">
      <c r="B48" s="194" t="s">
        <v>171</v>
      </c>
      <c r="C48" s="194"/>
      <c r="E48" s="195"/>
      <c r="F48" s="195"/>
      <c r="G48" s="195"/>
      <c r="H48" s="195"/>
      <c r="I48" s="195"/>
      <c r="L48" s="186"/>
      <c r="M48" s="186"/>
      <c r="N48" s="186"/>
      <c r="O48" s="186"/>
      <c r="P48" s="186"/>
      <c r="Q48" s="186"/>
      <c r="R48" s="186"/>
    </row>
    <row r="49" spans="2:18" x14ac:dyDescent="0.25">
      <c r="B49" s="194"/>
      <c r="C49" s="194"/>
      <c r="E49" s="195"/>
      <c r="F49" s="195"/>
      <c r="G49" s="195"/>
      <c r="H49" s="195"/>
      <c r="I49" s="195"/>
      <c r="L49" s="186"/>
      <c r="M49" s="186"/>
      <c r="N49" s="186"/>
      <c r="O49" s="186"/>
      <c r="P49" s="186"/>
      <c r="Q49" s="186"/>
      <c r="R49" s="186"/>
    </row>
    <row r="50" spans="2:18" x14ac:dyDescent="0.25">
      <c r="L50" s="186"/>
      <c r="M50" s="186"/>
      <c r="N50" s="186"/>
      <c r="O50" s="186"/>
      <c r="P50" s="186"/>
      <c r="Q50" s="186"/>
      <c r="R50" s="186"/>
    </row>
    <row r="51" spans="2:18" x14ac:dyDescent="0.25">
      <c r="G51" s="69"/>
      <c r="L51" s="186"/>
      <c r="M51" s="186"/>
      <c r="N51" s="186"/>
      <c r="O51" s="186"/>
      <c r="P51" s="186"/>
      <c r="Q51" s="186"/>
      <c r="R51" s="186"/>
    </row>
    <row r="52" spans="2:18" x14ac:dyDescent="0.25">
      <c r="L52" s="186"/>
      <c r="M52" s="186"/>
      <c r="N52" s="186"/>
      <c r="O52" s="186"/>
      <c r="P52" s="186"/>
      <c r="Q52" s="186"/>
      <c r="R52" s="186"/>
    </row>
    <row r="53" spans="2:18" x14ac:dyDescent="0.25">
      <c r="E53" s="195" t="str">
        <f>IFERROR(IF(G51="","",_xlfn.IFS(AND(LEN(E47)=Sheet1!H36,G51="YES"),Sheet1!J38,AND(LEN(E47)=Sheet1!H36,G51="NO"),Sheet1!J39)),"")</f>
        <v/>
      </c>
      <c r="F53" s="195"/>
      <c r="G53" s="195"/>
      <c r="H53" s="195"/>
      <c r="I53" s="195"/>
      <c r="L53" s="186"/>
      <c r="M53" s="186"/>
      <c r="N53" s="186"/>
      <c r="O53" s="186"/>
      <c r="P53" s="186"/>
      <c r="Q53" s="186"/>
      <c r="R53" s="186"/>
    </row>
    <row r="54" spans="2:18" x14ac:dyDescent="0.25">
      <c r="B54" s="194" t="s">
        <v>171</v>
      </c>
      <c r="C54" s="194"/>
      <c r="E54" s="195"/>
      <c r="F54" s="195"/>
      <c r="G54" s="195"/>
      <c r="H54" s="195"/>
      <c r="I54" s="195"/>
      <c r="L54" s="186"/>
      <c r="M54" s="186"/>
      <c r="N54" s="186"/>
      <c r="O54" s="186"/>
      <c r="P54" s="186"/>
      <c r="Q54" s="186"/>
      <c r="R54" s="186"/>
    </row>
    <row r="55" spans="2:18" x14ac:dyDescent="0.25">
      <c r="B55" s="194"/>
      <c r="C55" s="194"/>
      <c r="E55" s="195"/>
      <c r="F55" s="195"/>
      <c r="G55" s="195"/>
      <c r="H55" s="195"/>
      <c r="I55" s="195"/>
      <c r="L55" s="186"/>
      <c r="M55" s="186"/>
      <c r="N55" s="186"/>
      <c r="O55" s="186"/>
      <c r="P55" s="186"/>
      <c r="Q55" s="186"/>
      <c r="R55" s="186"/>
    </row>
    <row r="56" spans="2:18" x14ac:dyDescent="0.25">
      <c r="L56" s="186"/>
      <c r="M56" s="186"/>
      <c r="N56" s="186"/>
      <c r="O56" s="186"/>
      <c r="P56" s="186"/>
      <c r="Q56" s="186"/>
      <c r="R56" s="186"/>
    </row>
    <row r="57" spans="2:18" x14ac:dyDescent="0.25">
      <c r="G57" s="69"/>
      <c r="L57" s="186"/>
      <c r="M57" s="186"/>
      <c r="N57" s="186"/>
      <c r="O57" s="186"/>
      <c r="P57" s="186"/>
      <c r="Q57" s="186"/>
      <c r="R57" s="186"/>
    </row>
    <row r="58" spans="2:18" ht="14.45" customHeight="1" x14ac:dyDescent="0.25">
      <c r="L58" s="186"/>
      <c r="M58" s="186"/>
      <c r="N58" s="186"/>
      <c r="O58" s="186"/>
      <c r="P58" s="186"/>
      <c r="Q58" s="186"/>
      <c r="R58" s="186"/>
    </row>
    <row r="59" spans="2:18" x14ac:dyDescent="0.25">
      <c r="E59" s="195" t="str">
        <f>IFERROR(IF(G57="","",_xlfn.IFS(AND(LEN(E53)=Sheet1!H38,G57="YES"),Sheet1!J40,AND(LEN(E53)=Sheet1!H38,G57="NO"),Sheet1!J41)),"")</f>
        <v/>
      </c>
      <c r="F59" s="195"/>
      <c r="G59" s="195"/>
      <c r="H59" s="195"/>
      <c r="I59" s="195"/>
      <c r="L59" s="186"/>
      <c r="M59" s="186"/>
      <c r="N59" s="186"/>
      <c r="O59" s="186"/>
      <c r="P59" s="186"/>
      <c r="Q59" s="186"/>
      <c r="R59" s="186"/>
    </row>
    <row r="60" spans="2:18" x14ac:dyDescent="0.25">
      <c r="E60" s="195"/>
      <c r="F60" s="195"/>
      <c r="G60" s="195"/>
      <c r="H60" s="195"/>
      <c r="I60" s="195"/>
      <c r="L60" s="186"/>
      <c r="M60" s="186"/>
      <c r="N60" s="186"/>
      <c r="O60" s="186"/>
      <c r="P60" s="186"/>
      <c r="Q60" s="186"/>
      <c r="R60" s="186"/>
    </row>
    <row r="61" spans="2:18" x14ac:dyDescent="0.25">
      <c r="B61" s="194" t="s">
        <v>171</v>
      </c>
      <c r="C61" s="194"/>
      <c r="E61" s="195"/>
      <c r="F61" s="195"/>
      <c r="G61" s="195"/>
      <c r="H61" s="195"/>
      <c r="I61" s="195"/>
      <c r="L61" s="186"/>
      <c r="M61" s="186"/>
      <c r="N61" s="186"/>
      <c r="O61" s="186"/>
      <c r="P61" s="186"/>
      <c r="Q61" s="186"/>
      <c r="R61" s="186"/>
    </row>
    <row r="62" spans="2:18" x14ac:dyDescent="0.25">
      <c r="B62" s="194"/>
      <c r="C62" s="194"/>
      <c r="E62" s="195"/>
      <c r="F62" s="195"/>
      <c r="G62" s="195"/>
      <c r="H62" s="195"/>
      <c r="I62" s="195"/>
    </row>
    <row r="64" spans="2:18" x14ac:dyDescent="0.25">
      <c r="G64" s="69"/>
    </row>
    <row r="66" spans="2:11" x14ac:dyDescent="0.25">
      <c r="E66" s="195" t="str">
        <f>IFERROR(IF(G64="","",_xlfn.IFS(AND(LEN(E59)=Sheet1!H40,G64="YES"),Sheet1!J42,AND(LEN(E59)=Sheet1!H40,G64="NO"),Sheet1!J43)),"")</f>
        <v/>
      </c>
      <c r="F66" s="195"/>
      <c r="G66" s="195"/>
      <c r="H66" s="195"/>
      <c r="I66" s="195"/>
    </row>
    <row r="67" spans="2:11" x14ac:dyDescent="0.25">
      <c r="B67" s="194" t="s">
        <v>171</v>
      </c>
      <c r="C67" s="194"/>
      <c r="E67" s="195"/>
      <c r="F67" s="195"/>
      <c r="G67" s="195"/>
      <c r="H67" s="195"/>
      <c r="I67" s="195"/>
      <c r="J67" s="194" t="s">
        <v>170</v>
      </c>
      <c r="K67" s="194"/>
    </row>
    <row r="68" spans="2:11" x14ac:dyDescent="0.25">
      <c r="B68" s="194"/>
      <c r="C68" s="194"/>
      <c r="E68" s="195"/>
      <c r="F68" s="195"/>
      <c r="G68" s="195"/>
      <c r="H68" s="195"/>
      <c r="I68" s="195"/>
      <c r="J68" s="194"/>
      <c r="K68" s="194"/>
    </row>
    <row r="69" spans="2:11" x14ac:dyDescent="0.25">
      <c r="E69" s="195"/>
      <c r="F69" s="195"/>
      <c r="G69" s="195"/>
      <c r="H69" s="195"/>
      <c r="I69" s="195"/>
    </row>
  </sheetData>
  <mergeCells count="27">
    <mergeCell ref="E66:I69"/>
    <mergeCell ref="J28:K29"/>
    <mergeCell ref="B29:C30"/>
    <mergeCell ref="J67:K68"/>
    <mergeCell ref="B67:C68"/>
    <mergeCell ref="B36:C37"/>
    <mergeCell ref="B42:C43"/>
    <mergeCell ref="B48:C49"/>
    <mergeCell ref="B54:C55"/>
    <mergeCell ref="B61:C62"/>
    <mergeCell ref="J42:K43"/>
    <mergeCell ref="E35:I37"/>
    <mergeCell ref="E41:I43"/>
    <mergeCell ref="E47:I49"/>
    <mergeCell ref="E53:I55"/>
    <mergeCell ref="L47:R61"/>
    <mergeCell ref="L35:R45"/>
    <mergeCell ref="A2:C5"/>
    <mergeCell ref="E1:I2"/>
    <mergeCell ref="B10:C11"/>
    <mergeCell ref="B22:C23"/>
    <mergeCell ref="E27:I31"/>
    <mergeCell ref="E59:I62"/>
    <mergeCell ref="E3:I5"/>
    <mergeCell ref="E9:I11"/>
    <mergeCell ref="E15:I17"/>
    <mergeCell ref="E21:I23"/>
  </mergeCells>
  <conditionalFormatting sqref="B10:C11">
    <cfRule type="expression" dxfId="115" priority="56">
      <formula>$E$9="Send to the Remediation Team (Reason DCCA/AR-1)"</formula>
    </cfRule>
  </conditionalFormatting>
  <conditionalFormatting sqref="E13:I26 E27 E66:I69 G64 G57 E53:I55 E47:I49 E41:I43 E35:I37 E38:F38 H38:I38 G33 E44:F44 H44:I44 G39 E50:F50 H50:I50 G45 E56:F56 H56:I56 G51 E59:I62">
    <cfRule type="expression" dxfId="114" priority="55">
      <formula>$E$9="Send to the Remediation Team (Reason DCCA/AR-1)"</formula>
    </cfRule>
  </conditionalFormatting>
  <conditionalFormatting sqref="G13">
    <cfRule type="expression" dxfId="113" priority="54">
      <formula>$G$7=""</formula>
    </cfRule>
  </conditionalFormatting>
  <conditionalFormatting sqref="G19">
    <cfRule type="expression" dxfId="112" priority="53">
      <formula>$G$13=""</formula>
    </cfRule>
  </conditionalFormatting>
  <conditionalFormatting sqref="G25">
    <cfRule type="expression" dxfId="111" priority="49">
      <formula>$E$21="Send to the Remediation Team (Reason DCCA/AR-2)"</formula>
    </cfRule>
    <cfRule type="expression" dxfId="110" priority="52">
      <formula>$G$19=""</formula>
    </cfRule>
  </conditionalFormatting>
  <conditionalFormatting sqref="G33">
    <cfRule type="expression" dxfId="109" priority="46">
      <formula>$E$27="Send to the Remediation Team (Reason DCCA/AR-4)"</formula>
    </cfRule>
    <cfRule type="expression" dxfId="108" priority="51">
      <formula>$G$25=""</formula>
    </cfRule>
  </conditionalFormatting>
  <conditionalFormatting sqref="B22:C23">
    <cfRule type="expression" dxfId="107" priority="50">
      <formula>$E$21="Send to the Remediation Team (Reason DCCA/AR-2)"</formula>
    </cfRule>
  </conditionalFormatting>
  <conditionalFormatting sqref="J28:K29">
    <cfRule type="expression" dxfId="106" priority="57">
      <formula>$E$27="There are no issues"</formula>
    </cfRule>
  </conditionalFormatting>
  <conditionalFormatting sqref="B29:C30">
    <cfRule type="expression" dxfId="105" priority="43">
      <formula>$E$27="Send to the Remediation Team (Reason DCCA/AR-4)"</formula>
    </cfRule>
    <cfRule type="expression" dxfId="104" priority="58">
      <formula>$E$27="Send to the Remediation Team (Reason DCCA/AR-3)"</formula>
    </cfRule>
  </conditionalFormatting>
  <conditionalFormatting sqref="E66:I69 G64 G57 E53:I55 E47:I49 E41:I43 E35:I37 E38:F38 H38:I38 G33 E44:F44 H44:I44 G39 E50:F50 H50:I50 G45 E56:F56 H56:I56 G51 E59:I62">
    <cfRule type="expression" dxfId="103" priority="59">
      <formula>$E$27="Send to the Remediation Team (Reason DCCA/AR-3)"</formula>
    </cfRule>
  </conditionalFormatting>
  <conditionalFormatting sqref="E66:I69 G64 G57 E53:I55 E47:I49 E41:I43 E35:I37 E38:F38 H38:I38 G33 E44:F44 H44:I44 G39 E50:F50 H50:I50 G45 E56:F56 H56:I56 G51 E59:I62">
    <cfRule type="expression" dxfId="102" priority="60">
      <formula>$E$27="There are no issues"</formula>
    </cfRule>
  </conditionalFormatting>
  <conditionalFormatting sqref="G39">
    <cfRule type="expression" dxfId="101" priority="30">
      <formula>$E$35="Send to the Remediation Team (Reason DCCA/AR - 11)"</formula>
    </cfRule>
    <cfRule type="expression" dxfId="100" priority="41">
      <formula>$E$35="Send to the Remediation Team (Reason DCCA/AR-5)"</formula>
    </cfRule>
    <cfRule type="expression" dxfId="99" priority="61">
      <formula>$G$33=""</formula>
    </cfRule>
  </conditionalFormatting>
  <conditionalFormatting sqref="G45">
    <cfRule type="expression" dxfId="98" priority="26">
      <formula>$E$41="There are no issues"</formula>
    </cfRule>
    <cfRule type="expression" dxfId="97" priority="28">
      <formula>$E$41="Send to the Remediation Team (Reason DCCA/AR - 12)"</formula>
    </cfRule>
    <cfRule type="expression" dxfId="96" priority="39">
      <formula>$E$41="Send to the Remediation Team (Reason DCCA/AR-6)"</formula>
    </cfRule>
    <cfRule type="expression" dxfId="95" priority="42">
      <formula>$G$33=""</formula>
    </cfRule>
    <cfRule type="expression" dxfId="94" priority="45">
      <formula>$E$27="Send to the Remediation Team (Reason DCCA/AR-4)"</formula>
    </cfRule>
    <cfRule type="expression" dxfId="93" priority="62">
      <formula>$G$39=""</formula>
    </cfRule>
  </conditionalFormatting>
  <conditionalFormatting sqref="G51">
    <cfRule type="expression" dxfId="92" priority="36">
      <formula>$E$47="Send to the Remediation Team (Reason DCCA/AR-7)"</formula>
    </cfRule>
    <cfRule type="expression" dxfId="91" priority="63">
      <formula>$G$45=""</formula>
    </cfRule>
  </conditionalFormatting>
  <conditionalFormatting sqref="G57">
    <cfRule type="expression" dxfId="90" priority="34">
      <formula>$E$53="Send to the Remediation Team (Reason DCCA/AR-8)"</formula>
    </cfRule>
    <cfRule type="expression" dxfId="89" priority="37">
      <formula>$G$45=""</formula>
    </cfRule>
    <cfRule type="expression" dxfId="88" priority="38">
      <formula>$E$41="Send to the Remediation Team (Reason DCCA/AR-6)"</formula>
    </cfRule>
    <cfRule type="expression" dxfId="87" priority="44">
      <formula>$E$27="Send to the Remediation Team (Reason DCCA/AR-4)"</formula>
    </cfRule>
    <cfRule type="expression" dxfId="86" priority="64">
      <formula>$G$51=""</formula>
    </cfRule>
  </conditionalFormatting>
  <conditionalFormatting sqref="G64">
    <cfRule type="expression" dxfId="85" priority="32">
      <formula>$E$59="Send to the Remediation Team (Reason DCCA/AR-9)"</formula>
    </cfRule>
    <cfRule type="expression" dxfId="84" priority="65">
      <formula>$G$57=""</formula>
    </cfRule>
  </conditionalFormatting>
  <conditionalFormatting sqref="J67:K68">
    <cfRule type="expression" dxfId="83" priority="48">
      <formula>$E$66="There are no issues"</formula>
    </cfRule>
  </conditionalFormatting>
  <conditionalFormatting sqref="B67:C68">
    <cfRule type="expression" dxfId="82" priority="47">
      <formula>$E$66="Send to the Remediation Team (Reason DCCA/AR-10)"</formula>
    </cfRule>
  </conditionalFormatting>
  <conditionalFormatting sqref="B36:C37">
    <cfRule type="expression" dxfId="81" priority="29">
      <formula>$E$35="Send to the Remediation Team (Reason DCCA/AR - 11)"</formula>
    </cfRule>
    <cfRule type="expression" dxfId="80" priority="40">
      <formula>$E$35="Send to the Remediation Team (Reason DCCA/AR-5)"</formula>
    </cfRule>
  </conditionalFormatting>
  <conditionalFormatting sqref="B48:C49">
    <cfRule type="expression" dxfId="79" priority="35">
      <formula>$E$47="Send to the Remediation Team (Reason DCCA/AR-7)"</formula>
    </cfRule>
  </conditionalFormatting>
  <conditionalFormatting sqref="B54:C55">
    <cfRule type="expression" dxfId="78" priority="33">
      <formula>$E$53="Send to the Remediation Team (Reason DCCA/AR-8)"</formula>
    </cfRule>
  </conditionalFormatting>
  <conditionalFormatting sqref="B61:C62">
    <cfRule type="expression" dxfId="77" priority="31">
      <formula>$E$59="Send to the Remediation Team (Reason DCCA/AR-9)"</formula>
    </cfRule>
  </conditionalFormatting>
  <conditionalFormatting sqref="B42:C43">
    <cfRule type="expression" dxfId="76" priority="24">
      <formula>$E$41="Send to the Remediation Team (Reason DCCA/AR-6)"</formula>
    </cfRule>
    <cfRule type="expression" dxfId="75" priority="27">
      <formula>$E$41="Send to the Remediation Team (Reason DCCA/AR - 12)"</formula>
    </cfRule>
  </conditionalFormatting>
  <conditionalFormatting sqref="J42:K43">
    <cfRule type="expression" dxfId="74" priority="25">
      <formula>$E$41="There are no issues"</formula>
    </cfRule>
  </conditionalFormatting>
  <conditionalFormatting sqref="L47:R61">
    <cfRule type="expression" dxfId="73" priority="23">
      <formula>$E$47="Does the value of the “Business Type” field in DCCA match the applicant’s entity type in nCino? (See Note #2)"</formula>
    </cfRule>
  </conditionalFormatting>
  <conditionalFormatting sqref="L35:R45">
    <cfRule type="expression" dxfId="72" priority="22">
      <formula>$E$41="Does the name in DCCA match the applicant’s name in nCino? (see Note #1)"</formula>
    </cfRule>
  </conditionalFormatting>
  <conditionalFormatting sqref="E9:I11">
    <cfRule type="containsText" dxfId="71" priority="11" operator="containsText" text="Send">
      <formula>NOT(ISERROR(SEARCH("Send",E9)))</formula>
    </cfRule>
    <cfRule type="notContainsBlanks" dxfId="70" priority="21">
      <formula>LEN(TRIM(E9))&gt;0</formula>
    </cfRule>
  </conditionalFormatting>
  <conditionalFormatting sqref="E15:I17">
    <cfRule type="notContainsBlanks" dxfId="69" priority="20">
      <formula>LEN(TRIM(E15))&gt;0</formula>
    </cfRule>
  </conditionalFormatting>
  <conditionalFormatting sqref="E21:I23">
    <cfRule type="containsText" dxfId="68" priority="10" operator="containsText" text="Send">
      <formula>NOT(ISERROR(SEARCH("Send",E21)))</formula>
    </cfRule>
    <cfRule type="notContainsBlanks" dxfId="67" priority="19">
      <formula>LEN(TRIM(E21))&gt;0</formula>
    </cfRule>
  </conditionalFormatting>
  <conditionalFormatting sqref="E27:I31">
    <cfRule type="containsText" dxfId="66" priority="8" operator="containsText" text="issues">
      <formula>NOT(ISERROR(SEARCH("issues",E27)))</formula>
    </cfRule>
    <cfRule type="containsText" dxfId="65" priority="9" operator="containsText" text="Send">
      <formula>NOT(ISERROR(SEARCH("Send",E27)))</formula>
    </cfRule>
    <cfRule type="notContainsBlanks" dxfId="64" priority="18">
      <formula>LEN(TRIM(E27))&gt;0</formula>
    </cfRule>
  </conditionalFormatting>
  <conditionalFormatting sqref="E35:I37">
    <cfRule type="containsText" dxfId="63" priority="7" operator="containsText" text="Send">
      <formula>NOT(ISERROR(SEARCH("Send",E35)))</formula>
    </cfRule>
    <cfRule type="notContainsBlanks" dxfId="62" priority="17">
      <formula>LEN(TRIM(E35))&gt;0</formula>
    </cfRule>
  </conditionalFormatting>
  <conditionalFormatting sqref="E41:I43">
    <cfRule type="containsText" dxfId="61" priority="6" operator="containsText" text="Send">
      <formula>NOT(ISERROR(SEARCH("Send",E41)))</formula>
    </cfRule>
    <cfRule type="notContainsBlanks" dxfId="60" priority="16">
      <formula>LEN(TRIM(E41))&gt;0</formula>
    </cfRule>
  </conditionalFormatting>
  <conditionalFormatting sqref="E47:I49">
    <cfRule type="containsText" dxfId="59" priority="5" operator="containsText" text="Send">
      <formula>NOT(ISERROR(SEARCH("Send",E47)))</formula>
    </cfRule>
    <cfRule type="notContainsBlanks" dxfId="58" priority="15">
      <formula>LEN(TRIM(E47))&gt;0</formula>
    </cfRule>
  </conditionalFormatting>
  <conditionalFormatting sqref="E53:I55">
    <cfRule type="containsText" dxfId="57" priority="4" operator="containsText" text="Send">
      <formula>NOT(ISERROR(SEARCH("Send",E53)))</formula>
    </cfRule>
    <cfRule type="notContainsBlanks" dxfId="56" priority="14">
      <formula>LEN(TRIM(E53))&gt;0</formula>
    </cfRule>
  </conditionalFormatting>
  <conditionalFormatting sqref="E59:I62">
    <cfRule type="containsText" dxfId="55" priority="3" operator="containsText" text="Send">
      <formula>NOT(ISERROR(SEARCH("Send",E59)))</formula>
    </cfRule>
    <cfRule type="notContainsBlanks" dxfId="54" priority="13">
      <formula>LEN(TRIM(E59))&gt;0</formula>
    </cfRule>
  </conditionalFormatting>
  <conditionalFormatting sqref="E66:I69">
    <cfRule type="containsText" dxfId="53" priority="1" operator="containsText" text="issues">
      <formula>NOT(ISERROR(SEARCH("issues",E66)))</formula>
    </cfRule>
    <cfRule type="containsText" dxfId="52" priority="2" operator="containsText" text="Send">
      <formula>NOT(ISERROR(SEARCH("Send",E66)))</formula>
    </cfRule>
    <cfRule type="notContainsBlanks" dxfId="51" priority="12">
      <formula>LEN(TRIM(E66))&gt;0</formula>
    </cfRule>
  </conditionalFormatting>
  <dataValidations count="2">
    <dataValidation type="list" allowBlank="1" showInputMessage="1" showErrorMessage="1" sqref="G7 G13 G19 G25 G39 G45 G51 G57 G64" xr:uid="{FDBEF5E8-90E5-48F5-AA2D-0538B07F3027}">
      <formula1>"YES,NO"</formula1>
    </dataValidation>
    <dataValidation type="list" allowBlank="1" showInputMessage="1" showErrorMessage="1" sqref="G33" xr:uid="{DF7943D1-32F8-408F-A3B0-FED2D40D6125}">
      <formula1>"YES,NO,ACTIVE,OTHER "</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F157A-49FC-4F64-B3D2-86288FD1CF13}">
  <sheetPr codeName="Sheet2"/>
  <dimension ref="G1:Z51"/>
  <sheetViews>
    <sheetView workbookViewId="0">
      <selection activeCell="D37" sqref="D37"/>
    </sheetView>
  </sheetViews>
  <sheetFormatPr defaultRowHeight="15" x14ac:dyDescent="0.25"/>
  <sheetData>
    <row r="1" spans="9:25" x14ac:dyDescent="0.25">
      <c r="I1" s="202" t="s">
        <v>82</v>
      </c>
      <c r="J1" s="202"/>
      <c r="K1" s="202"/>
      <c r="L1" s="202"/>
      <c r="M1" s="202"/>
      <c r="N1" s="202" t="s">
        <v>89</v>
      </c>
      <c r="O1" s="202"/>
      <c r="P1" s="202"/>
      <c r="Q1" s="202" t="s">
        <v>81</v>
      </c>
      <c r="R1" s="202"/>
      <c r="S1" s="202"/>
      <c r="T1" s="202" t="s">
        <v>90</v>
      </c>
      <c r="U1" s="202"/>
      <c r="V1" s="202"/>
      <c r="W1" s="202" t="s">
        <v>91</v>
      </c>
      <c r="X1" s="202"/>
      <c r="Y1" s="202"/>
    </row>
    <row r="2" spans="9:25" ht="15" customHeight="1" x14ac:dyDescent="0.25">
      <c r="I2" s="203" t="s">
        <v>206</v>
      </c>
      <c r="J2" s="203"/>
      <c r="K2" s="203"/>
      <c r="L2" s="203"/>
      <c r="M2" s="203"/>
      <c r="N2" s="203" t="s">
        <v>88</v>
      </c>
      <c r="O2" s="204"/>
      <c r="P2" s="204"/>
      <c r="Q2" s="203" t="s">
        <v>208</v>
      </c>
      <c r="R2" s="203"/>
      <c r="S2" s="203"/>
      <c r="T2" s="203" t="s">
        <v>209</v>
      </c>
      <c r="U2" s="203"/>
      <c r="V2" s="203"/>
      <c r="W2" s="203" t="s">
        <v>210</v>
      </c>
      <c r="X2" s="203"/>
      <c r="Y2" s="203"/>
    </row>
    <row r="3" spans="9:25" x14ac:dyDescent="0.25">
      <c r="I3" s="203"/>
      <c r="J3" s="203"/>
      <c r="K3" s="203"/>
      <c r="L3" s="203"/>
      <c r="M3" s="203"/>
      <c r="N3" s="204"/>
      <c r="O3" s="204"/>
      <c r="P3" s="204"/>
      <c r="Q3" s="203"/>
      <c r="R3" s="203"/>
      <c r="S3" s="203"/>
      <c r="T3" s="203"/>
      <c r="U3" s="203"/>
      <c r="V3" s="203"/>
      <c r="W3" s="203"/>
      <c r="X3" s="203"/>
      <c r="Y3" s="203"/>
    </row>
    <row r="4" spans="9:25" x14ac:dyDescent="0.25">
      <c r="I4" s="203"/>
      <c r="J4" s="203"/>
      <c r="K4" s="203"/>
      <c r="L4" s="203"/>
      <c r="M4" s="203"/>
      <c r="N4" s="204"/>
      <c r="O4" s="204"/>
      <c r="P4" s="204"/>
      <c r="Q4" s="203"/>
      <c r="R4" s="203"/>
      <c r="S4" s="203"/>
      <c r="T4" s="203"/>
      <c r="U4" s="203"/>
      <c r="V4" s="203"/>
      <c r="W4" s="203"/>
      <c r="X4" s="203"/>
      <c r="Y4" s="203"/>
    </row>
    <row r="5" spans="9:25" x14ac:dyDescent="0.25">
      <c r="I5" s="203"/>
      <c r="J5" s="203"/>
      <c r="K5" s="203"/>
      <c r="L5" s="203"/>
      <c r="M5" s="203"/>
      <c r="N5" s="204"/>
      <c r="O5" s="204"/>
      <c r="P5" s="204"/>
      <c r="Q5" s="203"/>
      <c r="R5" s="203"/>
      <c r="S5" s="203"/>
      <c r="T5" s="203"/>
      <c r="U5" s="203"/>
      <c r="V5" s="203"/>
      <c r="W5" s="203"/>
      <c r="X5" s="203"/>
      <c r="Y5" s="203"/>
    </row>
    <row r="6" spans="9:25" x14ac:dyDescent="0.25">
      <c r="I6" s="203"/>
      <c r="J6" s="203"/>
      <c r="K6" s="203"/>
      <c r="L6" s="203"/>
      <c r="M6" s="203"/>
      <c r="N6" s="204"/>
      <c r="O6" s="204"/>
      <c r="P6" s="204"/>
      <c r="Q6" s="203"/>
      <c r="R6" s="203"/>
      <c r="S6" s="203"/>
      <c r="T6" s="203"/>
      <c r="U6" s="203"/>
      <c r="V6" s="203"/>
      <c r="W6" s="203"/>
      <c r="X6" s="203"/>
      <c r="Y6" s="203"/>
    </row>
    <row r="7" spans="9:25" ht="15" customHeight="1" x14ac:dyDescent="0.25">
      <c r="I7" s="202" t="s">
        <v>83</v>
      </c>
      <c r="J7" s="202"/>
      <c r="K7" s="202"/>
      <c r="L7" s="202"/>
      <c r="M7" s="202"/>
      <c r="N7" s="204"/>
      <c r="O7" s="204"/>
      <c r="P7" s="204"/>
      <c r="Q7" s="203"/>
      <c r="R7" s="203"/>
      <c r="S7" s="203"/>
      <c r="T7" s="203"/>
      <c r="U7" s="203"/>
      <c r="V7" s="203"/>
      <c r="W7" s="203"/>
      <c r="X7" s="203"/>
      <c r="Y7" s="203"/>
    </row>
    <row r="8" spans="9:25" x14ac:dyDescent="0.25">
      <c r="I8" s="203" t="s">
        <v>207</v>
      </c>
      <c r="J8" s="203"/>
      <c r="K8" s="203"/>
      <c r="L8" s="203"/>
      <c r="M8" s="203"/>
      <c r="N8" s="204"/>
      <c r="O8" s="204"/>
      <c r="P8" s="204"/>
      <c r="Q8" s="203"/>
      <c r="R8" s="203"/>
      <c r="S8" s="203"/>
      <c r="T8" s="203"/>
      <c r="U8" s="203"/>
      <c r="V8" s="203"/>
      <c r="W8" s="203"/>
      <c r="X8" s="203"/>
      <c r="Y8" s="203"/>
    </row>
    <row r="9" spans="9:25" x14ac:dyDescent="0.25">
      <c r="I9" s="203"/>
      <c r="J9" s="203"/>
      <c r="K9" s="203"/>
      <c r="L9" s="203"/>
      <c r="M9" s="203"/>
      <c r="N9" s="204"/>
      <c r="O9" s="204"/>
      <c r="P9" s="204"/>
      <c r="Q9" s="203"/>
      <c r="R9" s="203"/>
      <c r="S9" s="203"/>
      <c r="T9" s="203"/>
      <c r="U9" s="203"/>
      <c r="V9" s="203"/>
      <c r="W9" s="203"/>
      <c r="X9" s="203"/>
      <c r="Y9" s="203"/>
    </row>
    <row r="10" spans="9:25" x14ac:dyDescent="0.25">
      <c r="I10" s="203"/>
      <c r="J10" s="203"/>
      <c r="K10" s="203"/>
      <c r="L10" s="203"/>
      <c r="M10" s="203"/>
      <c r="N10" s="204"/>
      <c r="O10" s="204"/>
      <c r="P10" s="204"/>
      <c r="Q10" s="203"/>
      <c r="R10" s="203"/>
      <c r="S10" s="203"/>
      <c r="T10" s="203"/>
      <c r="U10" s="203"/>
      <c r="V10" s="203"/>
      <c r="W10" s="203"/>
      <c r="X10" s="203"/>
      <c r="Y10" s="203"/>
    </row>
    <row r="11" spans="9:25" ht="15" customHeight="1" x14ac:dyDescent="0.25">
      <c r="I11" s="203"/>
      <c r="J11" s="203"/>
      <c r="K11" s="203"/>
      <c r="L11" s="203"/>
      <c r="M11" s="203"/>
      <c r="N11" s="204"/>
      <c r="O11" s="204"/>
      <c r="P11" s="204"/>
      <c r="Q11" s="203"/>
      <c r="R11" s="203"/>
      <c r="S11" s="203"/>
      <c r="T11" s="203"/>
      <c r="U11" s="203"/>
      <c r="V11" s="203"/>
      <c r="W11" s="203"/>
      <c r="X11" s="203"/>
      <c r="Y11" s="203"/>
    </row>
    <row r="12" spans="9:25" x14ac:dyDescent="0.25">
      <c r="I12" s="203"/>
      <c r="J12" s="203"/>
      <c r="K12" s="203"/>
      <c r="L12" s="203"/>
      <c r="M12" s="203"/>
      <c r="N12" s="204"/>
      <c r="O12" s="204"/>
      <c r="P12" s="204"/>
      <c r="Q12" s="203"/>
      <c r="R12" s="203"/>
      <c r="S12" s="203"/>
      <c r="T12" s="203"/>
      <c r="U12" s="203"/>
      <c r="V12" s="203"/>
      <c r="W12" s="203"/>
      <c r="X12" s="203"/>
      <c r="Y12" s="203"/>
    </row>
    <row r="13" spans="9:25" x14ac:dyDescent="0.25">
      <c r="N13" s="204"/>
      <c r="O13" s="204"/>
      <c r="P13" s="204"/>
      <c r="Q13" s="203"/>
      <c r="R13" s="203"/>
      <c r="S13" s="203"/>
      <c r="T13" s="203"/>
      <c r="U13" s="203"/>
      <c r="V13" s="203"/>
      <c r="W13" s="203"/>
      <c r="X13" s="203"/>
      <c r="Y13" s="203"/>
    </row>
    <row r="14" spans="9:25" ht="15" customHeight="1" x14ac:dyDescent="0.25">
      <c r="N14" s="204"/>
      <c r="O14" s="204"/>
      <c r="P14" s="204"/>
      <c r="Q14" s="203"/>
      <c r="R14" s="203"/>
      <c r="S14" s="203"/>
      <c r="T14" s="203"/>
      <c r="U14" s="203"/>
      <c r="V14" s="203"/>
      <c r="W14" s="203"/>
      <c r="X14" s="203"/>
      <c r="Y14" s="203"/>
    </row>
    <row r="15" spans="9:25" x14ac:dyDescent="0.25">
      <c r="N15" s="204"/>
      <c r="O15" s="204"/>
      <c r="P15" s="204"/>
      <c r="Q15" s="203"/>
      <c r="R15" s="203"/>
      <c r="S15" s="203"/>
      <c r="T15" s="203"/>
      <c r="U15" s="203"/>
      <c r="V15" s="203"/>
      <c r="W15" s="203"/>
      <c r="X15" s="203"/>
      <c r="Y15" s="203"/>
    </row>
    <row r="16" spans="9:25" x14ac:dyDescent="0.25">
      <c r="Q16" s="203"/>
      <c r="R16" s="203"/>
      <c r="S16" s="203"/>
      <c r="T16" s="203"/>
      <c r="U16" s="203"/>
      <c r="V16" s="203"/>
      <c r="W16" s="203"/>
      <c r="X16" s="203"/>
      <c r="Y16" s="203"/>
    </row>
    <row r="17" spans="7:26" x14ac:dyDescent="0.25">
      <c r="I17" s="59" t="s">
        <v>104</v>
      </c>
      <c r="J17" s="59"/>
      <c r="K17" s="59"/>
      <c r="Q17" s="203"/>
      <c r="R17" s="203"/>
      <c r="S17" s="203"/>
      <c r="T17" s="203"/>
      <c r="U17" s="203"/>
      <c r="V17" s="203"/>
      <c r="W17" s="203"/>
      <c r="X17" s="203"/>
      <c r="Y17" s="203"/>
    </row>
    <row r="18" spans="7:26" x14ac:dyDescent="0.25">
      <c r="I18" t="s">
        <v>105</v>
      </c>
      <c r="J18" s="59" t="s">
        <v>169</v>
      </c>
      <c r="K18" s="59"/>
      <c r="L18" s="59"/>
      <c r="M18" s="59"/>
      <c r="N18" s="59"/>
      <c r="O18" s="59"/>
      <c r="P18" s="59"/>
      <c r="Q18" s="59"/>
      <c r="R18" s="59"/>
      <c r="S18" s="59"/>
      <c r="T18" s="59"/>
      <c r="U18" s="59"/>
      <c r="V18" s="59"/>
      <c r="W18" s="59"/>
      <c r="X18" s="59"/>
      <c r="Y18" s="59"/>
      <c r="Z18" s="59"/>
    </row>
    <row r="19" spans="7:26" x14ac:dyDescent="0.25">
      <c r="I19" t="s">
        <v>106</v>
      </c>
      <c r="J19" s="68" t="s">
        <v>99</v>
      </c>
      <c r="K19" s="59"/>
      <c r="L19" s="59"/>
      <c r="M19" s="59"/>
      <c r="N19" s="59"/>
      <c r="O19" s="59"/>
      <c r="P19" s="59"/>
      <c r="Q19" s="59"/>
      <c r="R19" s="59"/>
      <c r="S19" s="59"/>
      <c r="T19" s="59"/>
      <c r="U19" s="59"/>
      <c r="V19" s="59"/>
      <c r="W19" s="59"/>
      <c r="X19" s="59"/>
      <c r="Y19" s="59"/>
      <c r="Z19" s="59"/>
    </row>
    <row r="20" spans="7:26" x14ac:dyDescent="0.25">
      <c r="H20">
        <f>LEN(J20)</f>
        <v>73</v>
      </c>
      <c r="I20" t="s">
        <v>107</v>
      </c>
      <c r="J20" s="68" t="s">
        <v>100</v>
      </c>
      <c r="K20" s="59"/>
      <c r="L20" s="59"/>
      <c r="M20" s="59"/>
      <c r="N20" s="59"/>
      <c r="O20" s="59"/>
      <c r="P20" s="59"/>
      <c r="Q20" s="59"/>
      <c r="R20" s="59"/>
      <c r="S20" s="59"/>
      <c r="T20" s="59"/>
      <c r="U20" s="59"/>
      <c r="V20" s="59"/>
      <c r="W20" s="59"/>
      <c r="X20" s="59"/>
      <c r="Y20" s="59"/>
      <c r="Z20" s="59"/>
    </row>
    <row r="21" spans="7:26" x14ac:dyDescent="0.25">
      <c r="G21">
        <f>H21+1</f>
        <v>47</v>
      </c>
      <c r="H21">
        <f>LEN(J21)</f>
        <v>46</v>
      </c>
      <c r="I21" t="s">
        <v>114</v>
      </c>
      <c r="J21" s="68" t="s">
        <v>101</v>
      </c>
      <c r="K21" s="59"/>
      <c r="L21" s="59"/>
      <c r="M21" s="59"/>
      <c r="N21" s="59"/>
      <c r="O21" s="59"/>
      <c r="P21" s="59"/>
      <c r="Q21" s="59"/>
      <c r="R21" s="59"/>
      <c r="S21" s="59"/>
      <c r="T21" s="59"/>
      <c r="U21" s="59"/>
      <c r="V21" s="59"/>
      <c r="W21" s="59"/>
      <c r="X21" s="59"/>
      <c r="Y21" s="59"/>
      <c r="Z21" s="59"/>
    </row>
    <row r="22" spans="7:26" x14ac:dyDescent="0.25">
      <c r="H22">
        <f t="shared" ref="H22:H51" si="0">LEN(J22)</f>
        <v>126</v>
      </c>
      <c r="I22" t="s">
        <v>108</v>
      </c>
      <c r="J22" s="68" t="s">
        <v>102</v>
      </c>
      <c r="K22" s="59"/>
      <c r="L22" s="59"/>
      <c r="M22" s="59"/>
      <c r="N22" s="59"/>
      <c r="O22" s="59"/>
      <c r="P22" s="59"/>
      <c r="Q22" s="59"/>
      <c r="R22" s="59"/>
      <c r="S22" s="59"/>
      <c r="T22" s="59"/>
      <c r="U22" s="59"/>
      <c r="V22" s="59"/>
      <c r="W22" s="59"/>
      <c r="X22" s="59"/>
      <c r="Y22" s="59"/>
      <c r="Z22" s="59"/>
    </row>
    <row r="23" spans="7:26" x14ac:dyDescent="0.25">
      <c r="H23">
        <f t="shared" si="0"/>
        <v>47</v>
      </c>
      <c r="I23" t="s">
        <v>109</v>
      </c>
      <c r="J23" s="68" t="s">
        <v>168</v>
      </c>
      <c r="K23" s="59"/>
      <c r="L23" s="59"/>
      <c r="M23" s="59"/>
      <c r="N23" s="59"/>
      <c r="O23" s="59"/>
      <c r="P23" s="59"/>
      <c r="Q23" s="59"/>
      <c r="R23" s="59"/>
      <c r="S23" s="59"/>
      <c r="T23" s="59"/>
      <c r="U23" s="59"/>
      <c r="V23" s="59"/>
      <c r="W23" s="59"/>
      <c r="X23" s="59"/>
      <c r="Y23" s="59"/>
      <c r="Z23" s="59"/>
    </row>
    <row r="24" spans="7:26" x14ac:dyDescent="0.25">
      <c r="H24">
        <f t="shared" si="0"/>
        <v>51</v>
      </c>
      <c r="I24" t="s">
        <v>110</v>
      </c>
      <c r="J24" s="68" t="s">
        <v>115</v>
      </c>
      <c r="K24" s="59"/>
      <c r="L24" s="59"/>
      <c r="M24" s="59"/>
      <c r="N24" s="59"/>
      <c r="O24" s="59"/>
      <c r="P24" s="59"/>
      <c r="Q24" s="59"/>
      <c r="R24" s="59"/>
      <c r="S24" s="59"/>
      <c r="T24" s="59"/>
      <c r="U24" s="59"/>
      <c r="V24" s="59"/>
      <c r="W24" s="59"/>
      <c r="X24" s="59"/>
      <c r="Y24" s="59"/>
      <c r="Z24" s="59"/>
    </row>
    <row r="25" spans="7:26" x14ac:dyDescent="0.25">
      <c r="H25">
        <f t="shared" si="0"/>
        <v>53</v>
      </c>
      <c r="I25" t="s">
        <v>111</v>
      </c>
      <c r="J25" s="68" t="s">
        <v>178</v>
      </c>
      <c r="K25" s="59"/>
      <c r="L25" s="59"/>
      <c r="M25" s="59"/>
      <c r="N25" s="59"/>
      <c r="O25" s="59"/>
      <c r="P25" s="59"/>
      <c r="Q25" s="59"/>
      <c r="R25" s="59"/>
      <c r="S25" s="59"/>
      <c r="T25" s="59"/>
      <c r="U25" s="59"/>
      <c r="V25" s="59"/>
      <c r="W25" s="59"/>
      <c r="X25" s="59"/>
      <c r="Y25" s="59"/>
      <c r="Z25" s="59"/>
    </row>
    <row r="26" spans="7:26" x14ac:dyDescent="0.25">
      <c r="H26">
        <f t="shared" si="0"/>
        <v>19</v>
      </c>
      <c r="I26" t="s">
        <v>112</v>
      </c>
      <c r="J26" s="68" t="s">
        <v>103</v>
      </c>
      <c r="K26" s="59"/>
      <c r="L26" s="59"/>
      <c r="M26" s="59"/>
      <c r="N26" s="59"/>
      <c r="O26" s="59"/>
      <c r="P26" s="59"/>
      <c r="Q26" s="59"/>
      <c r="R26" s="59"/>
      <c r="S26" s="59"/>
      <c r="T26" s="59"/>
      <c r="U26" s="59"/>
      <c r="V26" s="59"/>
      <c r="W26" s="59"/>
      <c r="X26" s="59"/>
      <c r="Y26" s="59"/>
      <c r="Z26" s="59"/>
    </row>
    <row r="27" spans="7:26" x14ac:dyDescent="0.25">
      <c r="H27">
        <f t="shared" si="0"/>
        <v>47</v>
      </c>
      <c r="I27" t="s">
        <v>113</v>
      </c>
      <c r="J27" s="68" t="s">
        <v>172</v>
      </c>
      <c r="K27" s="59"/>
      <c r="L27" s="59"/>
      <c r="M27" s="59"/>
      <c r="N27" s="59"/>
      <c r="O27" s="59"/>
      <c r="P27" s="59"/>
      <c r="Q27" s="59"/>
      <c r="R27" s="59"/>
      <c r="S27" s="59"/>
      <c r="T27" s="59"/>
      <c r="U27" s="59"/>
      <c r="V27" s="59"/>
      <c r="W27" s="59"/>
      <c r="X27" s="59"/>
      <c r="Y27" s="59"/>
      <c r="Z27" s="59"/>
    </row>
    <row r="28" spans="7:26" x14ac:dyDescent="0.25">
      <c r="H28">
        <f t="shared" si="0"/>
        <v>216</v>
      </c>
      <c r="I28" t="s">
        <v>136</v>
      </c>
      <c r="J28" s="68" t="s">
        <v>174</v>
      </c>
      <c r="K28" s="59"/>
      <c r="L28" s="59"/>
      <c r="M28" s="59"/>
      <c r="N28" s="59"/>
      <c r="O28" s="59"/>
      <c r="P28" s="59"/>
      <c r="Q28" s="59"/>
      <c r="R28" s="59"/>
      <c r="S28" s="59"/>
      <c r="T28" s="59"/>
      <c r="U28" s="59"/>
      <c r="V28" s="59"/>
      <c r="W28" s="59"/>
      <c r="X28" s="59"/>
      <c r="Y28" s="59"/>
      <c r="Z28" s="59"/>
    </row>
    <row r="29" spans="7:26" x14ac:dyDescent="0.25">
      <c r="H29">
        <f t="shared" si="0"/>
        <v>47</v>
      </c>
      <c r="I29" t="s">
        <v>116</v>
      </c>
      <c r="J29" s="68" t="s">
        <v>137</v>
      </c>
      <c r="K29" s="59"/>
      <c r="L29" s="59"/>
      <c r="M29" s="59"/>
      <c r="N29" s="59"/>
      <c r="O29" s="59"/>
      <c r="P29" s="59"/>
      <c r="Q29" s="59"/>
      <c r="R29" s="59"/>
      <c r="S29" s="59"/>
      <c r="T29" s="59"/>
      <c r="U29" s="59"/>
      <c r="V29" s="59"/>
      <c r="W29" s="59"/>
      <c r="X29" s="59"/>
      <c r="Y29" s="59"/>
      <c r="Z29" s="59"/>
    </row>
    <row r="30" spans="7:26" x14ac:dyDescent="0.25">
      <c r="H30">
        <f t="shared" si="0"/>
        <v>0</v>
      </c>
      <c r="I30" t="s">
        <v>139</v>
      </c>
      <c r="K30" s="59"/>
      <c r="L30" s="59"/>
      <c r="M30" s="59"/>
      <c r="N30" s="59"/>
      <c r="O30" s="59"/>
      <c r="P30" s="59"/>
      <c r="Q30" s="59"/>
      <c r="R30" s="59"/>
      <c r="S30" s="59"/>
      <c r="T30" s="59"/>
      <c r="U30" s="59"/>
      <c r="V30" s="59"/>
      <c r="W30" s="59"/>
      <c r="X30" s="59"/>
      <c r="Y30" s="59"/>
      <c r="Z30" s="59"/>
    </row>
    <row r="31" spans="7:26" x14ac:dyDescent="0.25">
      <c r="H31">
        <f t="shared" si="0"/>
        <v>125</v>
      </c>
      <c r="I31" t="s">
        <v>138</v>
      </c>
      <c r="J31" s="68" t="s">
        <v>167</v>
      </c>
      <c r="K31" s="59"/>
      <c r="L31" s="59"/>
      <c r="M31" s="59"/>
      <c r="N31" s="59"/>
      <c r="O31" s="59"/>
      <c r="P31" s="59"/>
      <c r="Q31" s="59"/>
      <c r="R31" s="59"/>
      <c r="S31" s="59"/>
      <c r="T31" s="59"/>
      <c r="U31" s="59"/>
      <c r="V31" s="59"/>
      <c r="W31" s="59"/>
      <c r="X31" s="59"/>
      <c r="Y31" s="59"/>
      <c r="Z31" s="59"/>
    </row>
    <row r="32" spans="7:26" x14ac:dyDescent="0.25">
      <c r="H32">
        <f t="shared" si="0"/>
        <v>113</v>
      </c>
      <c r="I32" t="s">
        <v>141</v>
      </c>
      <c r="J32" s="68" t="s">
        <v>140</v>
      </c>
      <c r="K32" s="59"/>
      <c r="L32" s="59"/>
      <c r="M32" s="59"/>
      <c r="N32" s="59"/>
      <c r="O32" s="59"/>
      <c r="P32" s="59"/>
      <c r="Q32" s="59"/>
      <c r="R32" s="59"/>
      <c r="S32" s="59"/>
      <c r="T32" s="59"/>
      <c r="U32" s="59"/>
      <c r="V32" s="59"/>
      <c r="W32" s="59"/>
      <c r="X32" s="59"/>
      <c r="Y32" s="59"/>
      <c r="Z32" s="59"/>
    </row>
    <row r="33" spans="8:26" x14ac:dyDescent="0.25">
      <c r="H33">
        <f t="shared" si="0"/>
        <v>47</v>
      </c>
      <c r="I33" t="s">
        <v>142</v>
      </c>
      <c r="J33" s="68" t="s">
        <v>151</v>
      </c>
      <c r="K33" s="59"/>
      <c r="L33" s="59"/>
      <c r="M33" s="59"/>
      <c r="N33" s="59"/>
      <c r="O33" s="59"/>
      <c r="P33" s="59"/>
      <c r="Q33" s="59"/>
      <c r="R33" s="59"/>
      <c r="S33" s="59"/>
      <c r="T33" s="59"/>
      <c r="U33" s="59"/>
      <c r="V33" s="59"/>
      <c r="W33" s="59"/>
      <c r="X33" s="59"/>
      <c r="Y33" s="59"/>
      <c r="Z33" s="59"/>
    </row>
    <row r="34" spans="8:26" x14ac:dyDescent="0.25">
      <c r="H34">
        <f t="shared" si="0"/>
        <v>72</v>
      </c>
      <c r="I34" t="s">
        <v>143</v>
      </c>
      <c r="J34" s="68" t="s">
        <v>145</v>
      </c>
      <c r="K34" s="59"/>
      <c r="L34" s="59"/>
      <c r="M34" s="59"/>
      <c r="N34" s="59"/>
      <c r="O34" s="59"/>
      <c r="P34" s="59"/>
      <c r="Q34" s="59"/>
      <c r="R34" s="59"/>
      <c r="S34" s="59"/>
      <c r="T34" s="59"/>
      <c r="U34" s="59"/>
      <c r="V34" s="59"/>
      <c r="W34" s="59"/>
      <c r="X34" s="59"/>
      <c r="Y34" s="59"/>
      <c r="Z34" s="59"/>
    </row>
    <row r="35" spans="8:26" x14ac:dyDescent="0.25">
      <c r="H35">
        <f t="shared" si="0"/>
        <v>47</v>
      </c>
      <c r="I35" t="s">
        <v>144</v>
      </c>
      <c r="J35" s="68" t="s">
        <v>150</v>
      </c>
      <c r="K35" s="59"/>
      <c r="L35" s="59"/>
      <c r="M35" s="59"/>
      <c r="N35" s="59"/>
      <c r="O35" s="59"/>
      <c r="P35" s="59"/>
      <c r="Q35" s="59"/>
      <c r="R35" s="59"/>
      <c r="S35" s="59"/>
      <c r="T35" s="59"/>
      <c r="U35" s="59"/>
      <c r="V35" s="59"/>
      <c r="W35" s="59"/>
      <c r="X35" s="59"/>
      <c r="Y35" s="59"/>
      <c r="Z35" s="59"/>
    </row>
    <row r="36" spans="8:26" x14ac:dyDescent="0.25">
      <c r="H36">
        <f t="shared" si="0"/>
        <v>109</v>
      </c>
      <c r="I36" t="s">
        <v>146</v>
      </c>
      <c r="J36" s="68" t="s">
        <v>147</v>
      </c>
      <c r="K36" s="59"/>
      <c r="L36" s="59"/>
      <c r="M36" s="59"/>
      <c r="N36" s="59"/>
      <c r="O36" s="59"/>
      <c r="P36" s="59"/>
      <c r="Q36" s="59"/>
      <c r="R36" s="59"/>
      <c r="S36" s="59"/>
      <c r="T36" s="59"/>
      <c r="U36" s="59"/>
      <c r="V36" s="59"/>
      <c r="W36" s="59"/>
      <c r="X36" s="59"/>
      <c r="Y36" s="59"/>
      <c r="Z36" s="59"/>
    </row>
    <row r="37" spans="8:26" x14ac:dyDescent="0.25">
      <c r="H37">
        <f t="shared" si="0"/>
        <v>47</v>
      </c>
      <c r="I37" t="s">
        <v>148</v>
      </c>
      <c r="J37" s="68" t="s">
        <v>149</v>
      </c>
      <c r="K37" s="59"/>
      <c r="L37" s="59"/>
      <c r="M37" s="59"/>
      <c r="N37" s="59"/>
      <c r="O37" s="59"/>
      <c r="P37" s="59"/>
      <c r="Q37" s="59"/>
      <c r="R37" s="59"/>
      <c r="S37" s="59"/>
      <c r="T37" s="59"/>
      <c r="U37" s="59"/>
      <c r="V37" s="59"/>
      <c r="W37" s="59"/>
      <c r="X37" s="59"/>
      <c r="Y37" s="59"/>
      <c r="Z37" s="59"/>
    </row>
    <row r="38" spans="8:26" x14ac:dyDescent="0.25">
      <c r="H38">
        <f t="shared" si="0"/>
        <v>89</v>
      </c>
      <c r="I38" t="s">
        <v>152</v>
      </c>
      <c r="J38" s="68" t="s">
        <v>154</v>
      </c>
      <c r="K38" s="59"/>
      <c r="L38" s="59"/>
      <c r="M38" s="59"/>
      <c r="N38" s="59"/>
      <c r="O38" s="59"/>
      <c r="P38" s="59"/>
      <c r="Q38" s="59"/>
      <c r="R38" s="59"/>
      <c r="S38" s="59"/>
      <c r="T38" s="59"/>
      <c r="U38" s="59"/>
      <c r="V38" s="59"/>
      <c r="W38" s="59"/>
      <c r="X38" s="59"/>
      <c r="Y38" s="59"/>
      <c r="Z38" s="59"/>
    </row>
    <row r="39" spans="8:26" x14ac:dyDescent="0.25">
      <c r="H39">
        <f t="shared" si="0"/>
        <v>47</v>
      </c>
      <c r="I39" t="s">
        <v>153</v>
      </c>
      <c r="J39" s="68" t="s">
        <v>155</v>
      </c>
      <c r="K39" s="59"/>
      <c r="L39" s="59"/>
      <c r="M39" s="59"/>
      <c r="N39" s="59"/>
      <c r="O39" s="59"/>
      <c r="P39" s="59"/>
      <c r="Q39" s="59"/>
      <c r="R39" s="59"/>
      <c r="S39" s="59"/>
      <c r="T39" s="59"/>
      <c r="U39" s="59"/>
      <c r="V39" s="59"/>
      <c r="W39" s="59"/>
      <c r="X39" s="59"/>
      <c r="Y39" s="59"/>
      <c r="Z39" s="59"/>
    </row>
    <row r="40" spans="8:26" x14ac:dyDescent="0.25">
      <c r="H40">
        <f t="shared" si="0"/>
        <v>169</v>
      </c>
      <c r="I40" t="s">
        <v>156</v>
      </c>
      <c r="J40" s="68" t="s">
        <v>157</v>
      </c>
      <c r="K40" s="59"/>
      <c r="L40" s="59"/>
      <c r="M40" s="59"/>
      <c r="N40" s="59"/>
      <c r="O40" s="59"/>
      <c r="P40" s="59"/>
      <c r="Q40" s="59"/>
      <c r="R40" s="59"/>
      <c r="S40" s="59"/>
      <c r="T40" s="59"/>
      <c r="U40" s="59"/>
      <c r="V40" s="59"/>
      <c r="W40" s="59"/>
      <c r="X40" s="59"/>
      <c r="Y40" s="59"/>
      <c r="Z40" s="59"/>
    </row>
    <row r="41" spans="8:26" x14ac:dyDescent="0.25">
      <c r="H41">
        <f t="shared" si="0"/>
        <v>47</v>
      </c>
      <c r="I41" t="s">
        <v>158</v>
      </c>
      <c r="J41" s="68" t="s">
        <v>159</v>
      </c>
      <c r="K41" s="59"/>
      <c r="L41" s="59"/>
      <c r="M41" s="59"/>
      <c r="N41" s="59"/>
      <c r="O41" s="59"/>
      <c r="P41" s="59"/>
      <c r="Q41" s="59"/>
      <c r="R41" s="59"/>
      <c r="S41" s="59"/>
      <c r="T41" s="59"/>
      <c r="U41" s="59"/>
      <c r="V41" s="59"/>
      <c r="W41" s="59"/>
      <c r="X41" s="59"/>
      <c r="Y41" s="59"/>
      <c r="Z41" s="59"/>
    </row>
    <row r="42" spans="8:26" x14ac:dyDescent="0.25">
      <c r="H42">
        <f t="shared" si="0"/>
        <v>19</v>
      </c>
      <c r="I42" t="s">
        <v>160</v>
      </c>
      <c r="J42" s="68" t="s">
        <v>103</v>
      </c>
    </row>
    <row r="43" spans="8:26" x14ac:dyDescent="0.25">
      <c r="H43">
        <f t="shared" si="0"/>
        <v>48</v>
      </c>
      <c r="I43" t="s">
        <v>161</v>
      </c>
      <c r="J43" s="68" t="s">
        <v>162</v>
      </c>
    </row>
    <row r="44" spans="8:26" x14ac:dyDescent="0.25">
      <c r="H44">
        <f t="shared" si="0"/>
        <v>0</v>
      </c>
      <c r="I44" t="s">
        <v>163</v>
      </c>
    </row>
    <row r="45" spans="8:26" x14ac:dyDescent="0.25">
      <c r="H45">
        <f t="shared" si="0"/>
        <v>96</v>
      </c>
      <c r="J45" s="68" t="s">
        <v>177</v>
      </c>
    </row>
    <row r="46" spans="8:26" x14ac:dyDescent="0.25">
      <c r="H46">
        <f t="shared" si="0"/>
        <v>118</v>
      </c>
      <c r="J46" s="68" t="s">
        <v>164</v>
      </c>
    </row>
    <row r="47" spans="8:26" x14ac:dyDescent="0.25">
      <c r="H47">
        <f t="shared" si="0"/>
        <v>50</v>
      </c>
      <c r="J47" s="68" t="s">
        <v>165</v>
      </c>
    </row>
    <row r="48" spans="8:26" x14ac:dyDescent="0.25">
      <c r="H48">
        <f t="shared" si="0"/>
        <v>19</v>
      </c>
      <c r="J48" s="68" t="s">
        <v>103</v>
      </c>
    </row>
    <row r="49" spans="8:10" x14ac:dyDescent="0.25">
      <c r="H49">
        <f t="shared" si="0"/>
        <v>50</v>
      </c>
      <c r="J49" s="68" t="s">
        <v>166</v>
      </c>
    </row>
    <row r="50" spans="8:10" x14ac:dyDescent="0.25">
      <c r="H50">
        <f t="shared" si="0"/>
        <v>47</v>
      </c>
      <c r="J50" s="68" t="s">
        <v>175</v>
      </c>
    </row>
    <row r="51" spans="8:10" x14ac:dyDescent="0.25">
      <c r="H51">
        <f t="shared" si="0"/>
        <v>52</v>
      </c>
      <c r="J51" s="68" t="s">
        <v>176</v>
      </c>
    </row>
  </sheetData>
  <mergeCells count="12">
    <mergeCell ref="T1:V1"/>
    <mergeCell ref="T2:V17"/>
    <mergeCell ref="W1:Y1"/>
    <mergeCell ref="W2:Y17"/>
    <mergeCell ref="I7:M7"/>
    <mergeCell ref="I8:M12"/>
    <mergeCell ref="N2:P15"/>
    <mergeCell ref="N1:P1"/>
    <mergeCell ref="Q1:S1"/>
    <mergeCell ref="I1:M1"/>
    <mergeCell ref="I2:M6"/>
    <mergeCell ref="Q2:S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AX120"/>
  <sheetViews>
    <sheetView tabSelected="1" zoomScale="80" zoomScaleNormal="80" workbookViewId="0">
      <selection activeCell="F76" sqref="F76"/>
    </sheetView>
  </sheetViews>
  <sheetFormatPr defaultColWidth="9.140625" defaultRowHeight="15" x14ac:dyDescent="0.25"/>
  <cols>
    <col min="1" max="1" width="8.140625" style="110" customWidth="1"/>
    <col min="2" max="2" width="17.5703125" style="110" customWidth="1"/>
    <col min="3" max="3" width="21" style="110" customWidth="1"/>
    <col min="4" max="4" width="26.28515625" style="110" customWidth="1"/>
    <col min="5" max="5" width="12.140625" style="110" bestFit="1" customWidth="1"/>
    <col min="6" max="6" width="51" style="81" customWidth="1"/>
    <col min="7" max="7" width="27.85546875" style="110" customWidth="1"/>
    <col min="8" max="8" width="27.28515625" style="110" customWidth="1"/>
    <col min="9" max="9" width="29.42578125" style="110" customWidth="1"/>
    <col min="10" max="10" width="35.28515625" style="110" bestFit="1" customWidth="1"/>
    <col min="11" max="11" width="3.7109375" style="110" customWidth="1"/>
    <col min="12" max="13" width="9.140625" style="110"/>
    <col min="14" max="14" width="14.5703125" style="110" customWidth="1"/>
    <col min="15" max="16384" width="9.140625" style="110"/>
  </cols>
  <sheetData>
    <row r="1" spans="1:47" ht="26.25" x14ac:dyDescent="0.25">
      <c r="A1" s="73"/>
      <c r="E1" s="205" t="s">
        <v>183</v>
      </c>
      <c r="F1" s="205"/>
      <c r="I1" s="80"/>
      <c r="J1" s="82"/>
      <c r="K1" s="82"/>
    </row>
    <row r="2" spans="1:47" ht="21.75" customHeight="1" x14ac:dyDescent="0.25">
      <c r="E2" s="286" t="s">
        <v>205</v>
      </c>
      <c r="F2" s="286"/>
      <c r="G2" s="286"/>
      <c r="H2" s="286"/>
      <c r="K2" s="83"/>
      <c r="M2" s="73"/>
      <c r="N2" s="73"/>
      <c r="O2" s="73"/>
    </row>
    <row r="3" spans="1:47" ht="33" customHeight="1" x14ac:dyDescent="0.25">
      <c r="E3" s="286"/>
      <c r="F3" s="286"/>
      <c r="G3" s="286"/>
      <c r="H3" s="286"/>
    </row>
    <row r="4" spans="1:47" ht="15.75" customHeight="1" x14ac:dyDescent="0.25">
      <c r="A4" s="242" t="s">
        <v>223</v>
      </c>
      <c r="B4" s="242"/>
      <c r="C4" s="242"/>
      <c r="D4" s="242"/>
      <c r="E4" s="242"/>
      <c r="F4" s="242"/>
      <c r="G4" s="242"/>
    </row>
    <row r="5" spans="1:47" ht="15" customHeight="1" x14ac:dyDescent="0.25">
      <c r="A5" s="242"/>
      <c r="B5" s="242"/>
      <c r="C5" s="242"/>
      <c r="D5" s="242"/>
      <c r="E5" s="242"/>
      <c r="F5" s="242"/>
      <c r="G5" s="242"/>
    </row>
    <row r="6" spans="1:47" ht="15" customHeight="1" x14ac:dyDescent="0.25">
      <c r="A6" s="108" t="s">
        <v>192</v>
      </c>
      <c r="E6" s="112"/>
      <c r="AP6" s="81"/>
      <c r="AU6" s="83"/>
    </row>
    <row r="7" spans="1:47" ht="15.75" customHeight="1" x14ac:dyDescent="0.25">
      <c r="A7" s="108" t="s">
        <v>193</v>
      </c>
      <c r="E7" s="116"/>
    </row>
    <row r="8" spans="1:47" ht="15" customHeight="1" x14ac:dyDescent="0.25">
      <c r="A8" s="107" t="s">
        <v>194</v>
      </c>
    </row>
    <row r="9" spans="1:47" ht="15" customHeight="1" x14ac:dyDescent="0.25"/>
    <row r="10" spans="1:47" ht="15" customHeight="1" x14ac:dyDescent="0.25"/>
    <row r="11" spans="1:47" x14ac:dyDescent="0.25">
      <c r="B11" s="285" t="s">
        <v>122</v>
      </c>
      <c r="C11" s="332" t="s">
        <v>123</v>
      </c>
      <c r="D11" s="333"/>
      <c r="E11" s="334"/>
    </row>
    <row r="12" spans="1:47" ht="18.75" customHeight="1" x14ac:dyDescent="0.25">
      <c r="B12" s="285"/>
      <c r="C12" s="335"/>
      <c r="D12" s="336"/>
      <c r="E12" s="337"/>
    </row>
    <row r="13" spans="1:47" x14ac:dyDescent="0.25">
      <c r="B13" s="285"/>
      <c r="C13" s="338"/>
      <c r="D13" s="339"/>
      <c r="E13" s="340"/>
    </row>
    <row r="14" spans="1:47" ht="31.5" customHeight="1" x14ac:dyDescent="0.25"/>
    <row r="15" spans="1:47" ht="15" customHeight="1" x14ac:dyDescent="0.25"/>
    <row r="16" spans="1:47" ht="15" customHeight="1" thickBot="1" x14ac:dyDescent="0.3"/>
    <row r="17" spans="2:14" ht="20.25" customHeight="1" thickBot="1" x14ac:dyDescent="0.3">
      <c r="H17" s="206" t="s">
        <v>25</v>
      </c>
      <c r="I17" s="207"/>
    </row>
    <row r="18" spans="2:14" ht="15.75" customHeight="1" thickBot="1" x14ac:dyDescent="0.3">
      <c r="B18" s="84"/>
      <c r="H18" s="208"/>
      <c r="I18" s="209"/>
      <c r="K18" s="229" t="s">
        <v>195</v>
      </c>
      <c r="L18" s="230"/>
      <c r="M18" s="230"/>
      <c r="N18" s="231"/>
    </row>
    <row r="19" spans="2:14" ht="32.25" thickBot="1" x14ac:dyDescent="0.3">
      <c r="B19" s="216" t="s">
        <v>26</v>
      </c>
      <c r="C19" s="217"/>
      <c r="D19" s="217"/>
      <c r="E19" s="217"/>
      <c r="F19" s="217"/>
      <c r="G19" s="218"/>
      <c r="H19" s="164" t="s">
        <v>232</v>
      </c>
      <c r="I19" s="79" t="s">
        <v>23</v>
      </c>
      <c r="K19" s="232"/>
      <c r="L19" s="233"/>
      <c r="M19" s="233"/>
      <c r="N19" s="234"/>
    </row>
    <row r="20" spans="2:14" ht="15" customHeight="1" x14ac:dyDescent="0.25">
      <c r="B20" s="219" t="s">
        <v>126</v>
      </c>
      <c r="C20" s="220"/>
      <c r="D20" s="220"/>
      <c r="E20" s="220"/>
      <c r="F20" s="220"/>
      <c r="G20" s="220"/>
      <c r="H20" s="221"/>
      <c r="I20" s="405" t="s">
        <v>24</v>
      </c>
      <c r="K20" s="276" t="s">
        <v>196</v>
      </c>
      <c r="L20" s="277"/>
      <c r="M20" s="277"/>
      <c r="N20" s="278"/>
    </row>
    <row r="21" spans="2:14" ht="15.75" thickBot="1" x14ac:dyDescent="0.3">
      <c r="B21" s="87"/>
      <c r="C21" s="222" t="s">
        <v>134</v>
      </c>
      <c r="D21" s="222"/>
      <c r="E21" s="222"/>
      <c r="F21" s="222"/>
      <c r="G21" s="222"/>
      <c r="H21" s="94" t="str">
        <f>IFERROR(_xlfn.IFS(OR($H$19="C-Corporation",$H$19="S-Corporation"),"X",$H$19="Partnership","X",$H$19="Eligible Non-Profit*","X",$H$19="Sole Proprietor WITH Employees","X",$H$19="Sole Proprietor WITHOUT Employees","X"),"")</f>
        <v>X</v>
      </c>
      <c r="I21" s="406"/>
      <c r="K21" s="279"/>
      <c r="L21" s="280"/>
      <c r="M21" s="280"/>
      <c r="N21" s="281"/>
    </row>
    <row r="22" spans="2:14" ht="15" customHeight="1" thickBot="1" x14ac:dyDescent="0.3">
      <c r="B22" s="223" t="s">
        <v>244</v>
      </c>
      <c r="C22" s="224"/>
      <c r="D22" s="224"/>
      <c r="E22" s="224"/>
      <c r="F22" s="224"/>
      <c r="G22" s="224"/>
      <c r="H22" s="225"/>
      <c r="I22" s="406"/>
      <c r="K22" s="279"/>
      <c r="L22" s="280"/>
      <c r="M22" s="280"/>
      <c r="N22" s="281"/>
    </row>
    <row r="23" spans="2:14" ht="15" customHeight="1" x14ac:dyDescent="0.25">
      <c r="B23" s="93"/>
      <c r="C23" s="226" t="s">
        <v>127</v>
      </c>
      <c r="D23" s="226"/>
      <c r="E23" s="226"/>
      <c r="F23" s="226"/>
      <c r="G23" s="226"/>
      <c r="H23" s="95" t="str">
        <f>IFERROR(_xlfn.IFS(OR($H$19="C-Corporation",$H$19="S-Corporation"),"X",$H$19="Partnership","X",$H$19="Eligible Non-Profit*","X",$H$19="Sole Proprietor WITH Employees","X",$H$19="Sole Proprietor WITHOUT Employees",""),"")</f>
        <v>X</v>
      </c>
      <c r="I23" s="406"/>
      <c r="K23" s="279"/>
      <c r="L23" s="280"/>
      <c r="M23" s="280"/>
      <c r="N23" s="281"/>
    </row>
    <row r="24" spans="2:14" ht="15.75" customHeight="1" x14ac:dyDescent="0.25">
      <c r="B24" s="72"/>
      <c r="C24" s="347" t="s">
        <v>188</v>
      </c>
      <c r="D24" s="347"/>
      <c r="E24" s="347"/>
      <c r="F24" s="347"/>
      <c r="G24" s="347"/>
      <c r="H24" s="96" t="str">
        <f>IFERROR(_xlfn.IFS(OR($H$19="C-Corporation",$H$19="S-Corporation"),"X",$H$19="Partnership","X",$H$19="Eligible Non-Profit*","X",$H$19="Sole Proprietor WITH Employees","X",$H$19="Sole Proprietor WITHOUT Employees",""),"")</f>
        <v>X</v>
      </c>
      <c r="I24" s="406"/>
      <c r="K24" s="279"/>
      <c r="L24" s="280"/>
      <c r="M24" s="280"/>
      <c r="N24" s="281"/>
    </row>
    <row r="25" spans="2:14" ht="15.75" thickBot="1" x14ac:dyDescent="0.3">
      <c r="B25" s="89"/>
      <c r="C25" s="348" t="s">
        <v>128</v>
      </c>
      <c r="D25" s="348"/>
      <c r="E25" s="348"/>
      <c r="F25" s="348"/>
      <c r="G25" s="348"/>
      <c r="H25" s="97" t="str">
        <f>IFERROR(_xlfn.IFS(OR($H$19="C-Corporation",$H$19="S-Corporation"),"X",$H$19="Partnership","X",$H$19="Eligible Non-Profit*","X",$H$19="Sole Proprietor WITH Employees","X",$H$19="Sole Proprietor WITHOUT Employees",""),"")</f>
        <v>X</v>
      </c>
      <c r="I25" s="406"/>
      <c r="K25" s="279"/>
      <c r="L25" s="280"/>
      <c r="M25" s="280"/>
      <c r="N25" s="281"/>
    </row>
    <row r="26" spans="2:14" ht="15" customHeight="1" thickBot="1" x14ac:dyDescent="0.3">
      <c r="B26" s="325" t="s">
        <v>27</v>
      </c>
      <c r="C26" s="326"/>
      <c r="D26" s="326"/>
      <c r="E26" s="326"/>
      <c r="F26" s="326"/>
      <c r="G26" s="326"/>
      <c r="H26" s="327"/>
      <c r="I26" s="406"/>
      <c r="K26" s="115"/>
      <c r="L26" s="111"/>
      <c r="M26" s="111"/>
      <c r="N26" s="85"/>
    </row>
    <row r="27" spans="2:14" ht="15" customHeight="1" x14ac:dyDescent="0.25">
      <c r="B27" s="90"/>
      <c r="C27" s="349" t="s">
        <v>129</v>
      </c>
      <c r="D27" s="349"/>
      <c r="E27" s="349"/>
      <c r="F27" s="349"/>
      <c r="G27" s="349"/>
      <c r="H27" s="95" t="str">
        <f>IFERROR(_xlfn.IFS(OR($H$19="C-Corporation",$H$19="S-Corporation"),"",$H$19="Partnership","",$H$19="Eligible Non-Profit*","",$H$19="Sole Proprietor WITH Employees","X",$H$19="Sole Proprietor WITHOUT Employees","X"),"")</f>
        <v>X</v>
      </c>
      <c r="I27" s="406"/>
      <c r="K27" s="279" t="s">
        <v>197</v>
      </c>
      <c r="L27" s="280"/>
      <c r="M27" s="280"/>
      <c r="N27" s="281"/>
    </row>
    <row r="28" spans="2:14" ht="15" customHeight="1" thickBot="1" x14ac:dyDescent="0.3">
      <c r="B28" s="72"/>
      <c r="C28" s="350" t="s">
        <v>130</v>
      </c>
      <c r="D28" s="350"/>
      <c r="E28" s="350"/>
      <c r="F28" s="350"/>
      <c r="G28" s="350"/>
      <c r="H28" s="96" t="str">
        <f>IFERROR(_xlfn.IFS(OR($H$19="C-Corporation",$H$19="S-Corporation"),"",$H$19="Partnership","",$H$19="Eligible Non-Profit*","",$H$19="Sole Proprietor WITH Employees","X",$H$19="Sole Proprietor WITHOUT Employees","X"),"")</f>
        <v>X</v>
      </c>
      <c r="I28" s="406"/>
      <c r="K28" s="279"/>
      <c r="L28" s="280"/>
      <c r="M28" s="280"/>
      <c r="N28" s="281"/>
    </row>
    <row r="29" spans="2:14" ht="15.75" customHeight="1" thickBot="1" x14ac:dyDescent="0.3">
      <c r="B29" s="325" t="s">
        <v>28</v>
      </c>
      <c r="C29" s="326"/>
      <c r="D29" s="326"/>
      <c r="E29" s="326"/>
      <c r="F29" s="326"/>
      <c r="G29" s="326"/>
      <c r="H29" s="327"/>
      <c r="I29" s="406"/>
      <c r="K29" s="279"/>
      <c r="L29" s="280"/>
      <c r="M29" s="280"/>
      <c r="N29" s="281"/>
    </row>
    <row r="30" spans="2:14" ht="15" customHeight="1" thickBot="1" x14ac:dyDescent="0.3">
      <c r="B30" s="92"/>
      <c r="C30" s="226" t="s">
        <v>131</v>
      </c>
      <c r="D30" s="226"/>
      <c r="E30" s="226"/>
      <c r="F30" s="226"/>
      <c r="G30" s="226"/>
      <c r="H30" s="98" t="str">
        <f>IFERROR(_xlfn.IFS(OR($H$19="C-Corporation",$H$19="S-Corporation"),"X",$H$19="Partnership","X",$H$19="Eligible Non-Profit*","X",$H$19="Sole Proprietor WITH Employees","X",$H$19="Sole Proprietor WITHOUT Employees",""),"")</f>
        <v>X</v>
      </c>
      <c r="I30" s="406"/>
      <c r="K30" s="279"/>
      <c r="L30" s="280"/>
      <c r="M30" s="280"/>
      <c r="N30" s="281"/>
    </row>
    <row r="31" spans="2:14" ht="15" customHeight="1" thickBot="1" x14ac:dyDescent="0.3">
      <c r="B31" s="223" t="s">
        <v>245</v>
      </c>
      <c r="C31" s="224"/>
      <c r="D31" s="224"/>
      <c r="E31" s="224"/>
      <c r="F31" s="224"/>
      <c r="G31" s="224"/>
      <c r="H31" s="225"/>
      <c r="I31" s="406"/>
      <c r="K31" s="165"/>
      <c r="L31" s="166"/>
      <c r="M31" s="166"/>
      <c r="N31" s="167"/>
    </row>
    <row r="32" spans="2:14" ht="15" customHeight="1" x14ac:dyDescent="0.25">
      <c r="B32" s="90"/>
      <c r="C32" s="349" t="s">
        <v>132</v>
      </c>
      <c r="D32" s="349"/>
      <c r="E32" s="349"/>
      <c r="F32" s="349"/>
      <c r="G32" s="351"/>
      <c r="H32" s="91" t="str">
        <f>IFERROR(_xlfn.IFS($H$19="C-Corporation","Form 1120",$H$19="S-Corporation","Form 1120-S",$H$19="Partnership","Form 1065",$H$19="Eligible Non-Profit*","Form 990",$H$19="Sole Proprietor WITH Employees","Form 1040 Schedule C / F",$H$19="Sole Proprietor WITHOUT Employees",""),"")</f>
        <v>Form 1040 Schedule C / F</v>
      </c>
      <c r="I32" s="406"/>
      <c r="K32" s="279" t="s">
        <v>198</v>
      </c>
      <c r="L32" s="280"/>
      <c r="M32" s="280"/>
      <c r="N32" s="281"/>
    </row>
    <row r="33" spans="2:36" ht="15" customHeight="1" x14ac:dyDescent="0.25">
      <c r="B33" s="72"/>
      <c r="C33" s="350" t="s">
        <v>135</v>
      </c>
      <c r="D33" s="350"/>
      <c r="E33" s="350"/>
      <c r="F33" s="350"/>
      <c r="G33" s="352"/>
      <c r="H33" s="60" t="str">
        <f>IFERROR(_xlfn.IFS(OR($H$19="C-Corporation",$H$19="S-Corporation"),"X",$H$19="Partnership","X",$H$19="Eligible Non-Profit*","X",$H$19="Sole Proprietor WITH Employees","X",$H$19="Sole Proprietor WITHOUT Employees",""),"")</f>
        <v>X</v>
      </c>
      <c r="I33" s="406"/>
      <c r="K33" s="279"/>
      <c r="L33" s="280"/>
      <c r="M33" s="280"/>
      <c r="N33" s="281"/>
    </row>
    <row r="34" spans="2:36" ht="15.75" customHeight="1" thickBot="1" x14ac:dyDescent="0.3">
      <c r="B34" s="89"/>
      <c r="C34" s="226" t="s">
        <v>133</v>
      </c>
      <c r="D34" s="226"/>
      <c r="E34" s="226"/>
      <c r="F34" s="226"/>
      <c r="G34" s="226"/>
      <c r="H34" s="97" t="str">
        <f>IFERROR(_xlfn.IFS(OR($H$19="C-Corporation",$H$19="S-Corporation"),"X",$H$19="Partnership","X",$H$19="Eligible Non-Profit*","X",$H$19="Sole Proprietor WITH Employees","X",$H$19="Sole Proprietor WITHOUT Employees",""),"")</f>
        <v>X</v>
      </c>
      <c r="I34" s="406"/>
      <c r="K34" s="279"/>
      <c r="L34" s="280"/>
      <c r="M34" s="280"/>
      <c r="N34" s="281"/>
    </row>
    <row r="35" spans="2:36" x14ac:dyDescent="0.25">
      <c r="B35" s="319" t="s">
        <v>246</v>
      </c>
      <c r="C35" s="320"/>
      <c r="D35" s="320"/>
      <c r="E35" s="320"/>
      <c r="F35" s="320"/>
      <c r="G35" s="321"/>
      <c r="H35" s="328" t="str">
        <f>IFERROR(IF(E45="2ND","X",""),"")</f>
        <v/>
      </c>
      <c r="I35" s="406"/>
      <c r="K35" s="279"/>
      <c r="L35" s="280"/>
      <c r="M35" s="280"/>
      <c r="N35" s="281"/>
    </row>
    <row r="36" spans="2:36" ht="15" customHeight="1" thickBot="1" x14ac:dyDescent="0.3">
      <c r="B36" s="322"/>
      <c r="C36" s="323"/>
      <c r="D36" s="323"/>
      <c r="E36" s="323"/>
      <c r="F36" s="323"/>
      <c r="G36" s="324"/>
      <c r="H36" s="329"/>
      <c r="I36" s="407"/>
      <c r="K36" s="387"/>
      <c r="L36" s="388"/>
      <c r="M36" s="388"/>
      <c r="N36" s="389"/>
    </row>
    <row r="37" spans="2:36" ht="15.75" customHeight="1" x14ac:dyDescent="0.25"/>
    <row r="38" spans="2:36" x14ac:dyDescent="0.25">
      <c r="B38" s="71" t="s">
        <v>29</v>
      </c>
      <c r="C38" s="105" t="s">
        <v>31</v>
      </c>
      <c r="F38" s="110"/>
      <c r="G38" s="109"/>
      <c r="H38" s="109"/>
      <c r="I38" s="109"/>
      <c r="J38" s="109"/>
    </row>
    <row r="39" spans="2:36" ht="15" customHeight="1" x14ac:dyDescent="0.25">
      <c r="B39" s="71" t="s">
        <v>30</v>
      </c>
      <c r="C39" s="105" t="s">
        <v>33</v>
      </c>
      <c r="F39" s="110"/>
      <c r="G39" s="109"/>
      <c r="H39" s="109"/>
      <c r="I39" s="109"/>
      <c r="J39" s="109"/>
      <c r="AI39" s="109"/>
      <c r="AJ39" s="109"/>
    </row>
    <row r="40" spans="2:36" ht="15" customHeight="1" x14ac:dyDescent="0.25">
      <c r="B40" s="71" t="s">
        <v>32</v>
      </c>
      <c r="C40" s="105" t="s">
        <v>182</v>
      </c>
      <c r="F40" s="110"/>
      <c r="G40" s="109"/>
      <c r="H40" s="109"/>
      <c r="I40" s="109"/>
      <c r="J40" s="109"/>
      <c r="AI40" s="109"/>
      <c r="AJ40" s="109"/>
    </row>
    <row r="41" spans="2:36" ht="15" customHeight="1" x14ac:dyDescent="0.25">
      <c r="H41" s="109"/>
      <c r="I41" s="109"/>
      <c r="J41" s="109"/>
    </row>
    <row r="42" spans="2:36" ht="15" customHeight="1" thickBot="1" x14ac:dyDescent="0.3">
      <c r="F42" s="110"/>
      <c r="G42" s="109"/>
      <c r="H42" s="109"/>
      <c r="I42" s="109"/>
      <c r="J42" s="109"/>
      <c r="AB42" s="70"/>
    </row>
    <row r="43" spans="2:36" x14ac:dyDescent="0.25">
      <c r="B43" s="313" t="s">
        <v>185</v>
      </c>
      <c r="C43" s="314"/>
      <c r="D43" s="314"/>
      <c r="E43" s="315"/>
      <c r="F43" s="330" t="s">
        <v>195</v>
      </c>
      <c r="I43" s="109"/>
      <c r="J43" s="109"/>
    </row>
    <row r="44" spans="2:36" ht="15" customHeight="1" thickBot="1" x14ac:dyDescent="0.3">
      <c r="B44" s="316"/>
      <c r="C44" s="317"/>
      <c r="D44" s="317"/>
      <c r="E44" s="318"/>
      <c r="F44" s="331"/>
      <c r="I44" s="109"/>
    </row>
    <row r="45" spans="2:36" ht="19.5" customHeight="1" x14ac:dyDescent="0.25">
      <c r="B45" s="289" t="s">
        <v>124</v>
      </c>
      <c r="C45" s="290"/>
      <c r="D45" s="291"/>
      <c r="E45" s="341"/>
      <c r="F45" s="183" t="s">
        <v>201</v>
      </c>
      <c r="I45" s="109"/>
      <c r="J45" s="109"/>
    </row>
    <row r="46" spans="2:36" ht="15" customHeight="1" x14ac:dyDescent="0.25">
      <c r="B46" s="292"/>
      <c r="C46" s="293"/>
      <c r="D46" s="294"/>
      <c r="E46" s="342"/>
      <c r="F46" s="235" t="s">
        <v>199</v>
      </c>
      <c r="I46" s="109"/>
      <c r="J46" s="109"/>
    </row>
    <row r="47" spans="2:36" ht="15" hidden="1" customHeight="1" x14ac:dyDescent="0.25">
      <c r="B47" s="295" t="s">
        <v>190</v>
      </c>
      <c r="C47" s="296"/>
      <c r="D47" s="297"/>
      <c r="E47" s="227">
        <f>IF(OR(H19="Sole Proprietor WITH Employees",H19="Sole Proprietor WITHOUT Employees"),1,"ENTER # OF OWNERS")</f>
        <v>1</v>
      </c>
      <c r="F47" s="235"/>
      <c r="G47" s="109"/>
      <c r="I47" s="109"/>
      <c r="J47" s="109"/>
    </row>
    <row r="48" spans="2:36" ht="15" hidden="1" customHeight="1" x14ac:dyDescent="0.25">
      <c r="B48" s="292"/>
      <c r="C48" s="293"/>
      <c r="D48" s="294"/>
      <c r="E48" s="228"/>
      <c r="F48" s="235"/>
      <c r="G48" s="109"/>
      <c r="I48" s="109"/>
      <c r="J48" s="109"/>
    </row>
    <row r="49" spans="2:23" ht="15" customHeight="1" x14ac:dyDescent="0.25">
      <c r="B49" s="298" t="s">
        <v>184</v>
      </c>
      <c r="C49" s="299"/>
      <c r="D49" s="300"/>
      <c r="E49" s="343"/>
      <c r="F49" s="235"/>
      <c r="G49" s="109"/>
      <c r="I49" s="109"/>
      <c r="J49" s="109"/>
    </row>
    <row r="50" spans="2:23" ht="27" customHeight="1" x14ac:dyDescent="0.25">
      <c r="B50" s="301"/>
      <c r="C50" s="302"/>
      <c r="D50" s="303"/>
      <c r="E50" s="342"/>
      <c r="F50" s="235"/>
      <c r="I50" s="109"/>
      <c r="J50" s="109"/>
    </row>
    <row r="51" spans="2:23" ht="15" customHeight="1" x14ac:dyDescent="0.25">
      <c r="B51" s="304"/>
      <c r="C51" s="305"/>
      <c r="D51" s="306"/>
      <c r="E51" s="344"/>
      <c r="F51" s="235" t="s">
        <v>200</v>
      </c>
      <c r="G51" s="109"/>
      <c r="I51" s="109"/>
      <c r="J51" s="109"/>
    </row>
    <row r="52" spans="2:23" ht="15" customHeight="1" x14ac:dyDescent="0.25">
      <c r="B52" s="307" t="s">
        <v>247</v>
      </c>
      <c r="C52" s="308"/>
      <c r="D52" s="309"/>
      <c r="E52" s="345"/>
      <c r="F52" s="235"/>
      <c r="G52" s="109"/>
      <c r="H52" s="109"/>
      <c r="I52" s="109"/>
      <c r="J52" s="109"/>
    </row>
    <row r="53" spans="2:23" ht="15.75" thickBot="1" x14ac:dyDescent="0.3">
      <c r="B53" s="310"/>
      <c r="C53" s="311"/>
      <c r="D53" s="312"/>
      <c r="E53" s="346"/>
      <c r="F53" s="236"/>
      <c r="G53" s="109"/>
      <c r="H53" s="109"/>
      <c r="I53" s="109"/>
      <c r="J53" s="109"/>
    </row>
    <row r="54" spans="2:23" x14ac:dyDescent="0.25">
      <c r="F54" s="110"/>
      <c r="G54" s="109"/>
      <c r="H54" s="109"/>
      <c r="I54" s="109"/>
      <c r="J54" s="109"/>
    </row>
    <row r="57" spans="2:23" ht="15.75" thickBot="1" x14ac:dyDescent="0.3"/>
    <row r="58" spans="2:23" ht="27" thickBot="1" x14ac:dyDescent="0.3">
      <c r="B58" s="287" t="s">
        <v>121</v>
      </c>
      <c r="C58" s="288"/>
      <c r="D58" s="288"/>
      <c r="E58" s="216" t="s">
        <v>189</v>
      </c>
      <c r="F58" s="217"/>
      <c r="G58" s="217"/>
      <c r="H58" s="217"/>
      <c r="I58" s="217"/>
      <c r="J58" s="218"/>
      <c r="L58" s="229" t="s">
        <v>195</v>
      </c>
      <c r="M58" s="230"/>
      <c r="N58" s="230"/>
      <c r="O58" s="230"/>
      <c r="P58" s="231"/>
    </row>
    <row r="59" spans="2:23" ht="15.75" customHeight="1" thickBot="1" x14ac:dyDescent="0.3">
      <c r="B59" s="368" t="s">
        <v>186</v>
      </c>
      <c r="C59" s="364" t="str">
        <f>IF($H$19="Sole Proprietor WITHOUT Employees",Sheet1!I8,Sheet1!I2)</f>
        <v xml:space="preserve">Compensation paid to employees + Employer Health Insurance contributions + Employer Retirement contributions + State &amp; Local Taxes assessed on employee compensation </v>
      </c>
      <c r="D59" s="365"/>
      <c r="E59" s="115"/>
      <c r="F59" s="394" t="s">
        <v>125</v>
      </c>
      <c r="G59" s="394"/>
      <c r="H59" s="394"/>
      <c r="I59" s="395"/>
      <c r="J59" s="146" t="s">
        <v>238</v>
      </c>
      <c r="L59" s="232"/>
      <c r="M59" s="233"/>
      <c r="N59" s="233"/>
      <c r="O59" s="233"/>
      <c r="P59" s="234"/>
    </row>
    <row r="60" spans="2:23" ht="15" customHeight="1" x14ac:dyDescent="0.25">
      <c r="B60" s="369"/>
      <c r="C60" s="366"/>
      <c r="D60" s="367"/>
      <c r="E60" s="115"/>
      <c r="F60" s="398" t="s">
        <v>191</v>
      </c>
      <c r="G60" s="398"/>
      <c r="H60" s="398"/>
      <c r="I60" s="399"/>
      <c r="J60" s="161" t="s">
        <v>224</v>
      </c>
      <c r="L60" s="282" t="s">
        <v>204</v>
      </c>
      <c r="M60" s="283"/>
      <c r="N60" s="283"/>
      <c r="O60" s="283"/>
      <c r="P60" s="284"/>
    </row>
    <row r="61" spans="2:23" ht="15" customHeight="1" x14ac:dyDescent="0.25">
      <c r="B61" s="369"/>
      <c r="C61" s="366"/>
      <c r="D61" s="367"/>
      <c r="E61" s="115"/>
      <c r="F61" s="400" t="s">
        <v>243</v>
      </c>
      <c r="G61" s="392"/>
      <c r="H61" s="392"/>
      <c r="I61" s="392"/>
      <c r="J61" s="100"/>
      <c r="L61" s="210" t="s">
        <v>202</v>
      </c>
      <c r="M61" s="211"/>
      <c r="N61" s="211"/>
      <c r="O61" s="211"/>
      <c r="P61" s="212"/>
      <c r="Q61" s="113"/>
      <c r="R61" s="113"/>
      <c r="S61" s="113"/>
      <c r="T61" s="113"/>
      <c r="U61" s="113"/>
      <c r="V61" s="113"/>
      <c r="W61" s="113"/>
    </row>
    <row r="62" spans="2:23" x14ac:dyDescent="0.25">
      <c r="B62" s="369"/>
      <c r="C62" s="366"/>
      <c r="D62" s="367"/>
      <c r="E62" s="115"/>
      <c r="F62" s="396" t="s">
        <v>225</v>
      </c>
      <c r="G62" s="396"/>
      <c r="H62" s="396"/>
      <c r="I62" s="397"/>
      <c r="J62" s="144"/>
      <c r="L62" s="210"/>
      <c r="M62" s="211"/>
      <c r="N62" s="211"/>
      <c r="O62" s="211"/>
      <c r="P62" s="212"/>
      <c r="U62" s="114"/>
      <c r="V62" s="114"/>
      <c r="W62" s="114"/>
    </row>
    <row r="63" spans="2:23" x14ac:dyDescent="0.25">
      <c r="B63" s="369"/>
      <c r="C63" s="366"/>
      <c r="D63" s="367"/>
      <c r="E63" s="115"/>
      <c r="F63" s="240" t="s">
        <v>226</v>
      </c>
      <c r="G63" s="240"/>
      <c r="H63" s="240"/>
      <c r="I63" s="241"/>
      <c r="J63" s="144"/>
      <c r="L63" s="210"/>
      <c r="M63" s="211"/>
      <c r="N63" s="211"/>
      <c r="O63" s="211"/>
      <c r="P63" s="212"/>
    </row>
    <row r="64" spans="2:23" ht="15" customHeight="1" x14ac:dyDescent="0.25">
      <c r="B64" s="369"/>
      <c r="C64" s="366"/>
      <c r="D64" s="367"/>
      <c r="E64" s="115"/>
      <c r="F64" s="240" t="s">
        <v>227</v>
      </c>
      <c r="G64" s="240"/>
      <c r="H64" s="240"/>
      <c r="I64" s="241"/>
      <c r="J64" s="144"/>
      <c r="L64" s="210"/>
      <c r="M64" s="211"/>
      <c r="N64" s="211"/>
      <c r="O64" s="211"/>
      <c r="P64" s="212"/>
    </row>
    <row r="65" spans="2:20" ht="15" customHeight="1" x14ac:dyDescent="0.25">
      <c r="B65" s="369"/>
      <c r="C65" s="366"/>
      <c r="D65" s="367"/>
      <c r="E65" s="115"/>
      <c r="F65" s="240" t="s">
        <v>228</v>
      </c>
      <c r="G65" s="240"/>
      <c r="H65" s="240"/>
      <c r="I65" s="241"/>
      <c r="J65" s="144"/>
      <c r="L65" s="213" t="s">
        <v>203</v>
      </c>
      <c r="M65" s="214"/>
      <c r="N65" s="214"/>
      <c r="O65" s="214"/>
      <c r="P65" s="215"/>
      <c r="Q65" s="113"/>
      <c r="R65" s="113"/>
      <c r="S65" s="113"/>
      <c r="T65" s="113"/>
    </row>
    <row r="66" spans="2:20" x14ac:dyDescent="0.25">
      <c r="B66" s="370"/>
      <c r="C66" s="366"/>
      <c r="D66" s="367"/>
      <c r="E66" s="115"/>
      <c r="F66" s="401" t="s">
        <v>233</v>
      </c>
      <c r="G66" s="401"/>
      <c r="H66" s="401"/>
      <c r="I66" s="402"/>
      <c r="J66" s="143">
        <f>'Owner-Employee Calc'!D30</f>
        <v>0</v>
      </c>
      <c r="L66" s="213"/>
      <c r="M66" s="214"/>
      <c r="N66" s="214"/>
      <c r="O66" s="214"/>
      <c r="P66" s="215"/>
    </row>
    <row r="67" spans="2:20" ht="15" customHeight="1" x14ac:dyDescent="0.25">
      <c r="B67" s="353" t="s">
        <v>187</v>
      </c>
      <c r="C67" s="270" t="s">
        <v>252</v>
      </c>
      <c r="D67" s="271"/>
      <c r="E67" s="115"/>
      <c r="F67" s="403" t="s">
        <v>234</v>
      </c>
      <c r="G67" s="403"/>
      <c r="H67" s="403"/>
      <c r="I67" s="404"/>
      <c r="J67" s="145"/>
      <c r="L67" s="213"/>
      <c r="M67" s="214"/>
      <c r="N67" s="214"/>
      <c r="O67" s="214"/>
      <c r="P67" s="215"/>
    </row>
    <row r="68" spans="2:20" ht="15" customHeight="1" x14ac:dyDescent="0.25">
      <c r="B68" s="354"/>
      <c r="C68" s="272"/>
      <c r="D68" s="273"/>
      <c r="E68" s="115"/>
      <c r="F68" s="176" t="s">
        <v>235</v>
      </c>
      <c r="G68" s="177"/>
      <c r="H68" s="178"/>
      <c r="I68" s="179"/>
      <c r="J68" s="74">
        <f>SUM(J62:J65)-SUM(J66:J67)</f>
        <v>0</v>
      </c>
      <c r="L68" s="261" t="s">
        <v>220</v>
      </c>
      <c r="M68" s="259"/>
      <c r="N68" s="259"/>
      <c r="O68" s="259"/>
      <c r="P68" s="260"/>
    </row>
    <row r="69" spans="2:20" ht="15" customHeight="1" x14ac:dyDescent="0.25">
      <c r="B69" s="354"/>
      <c r="C69" s="272"/>
      <c r="D69" s="273"/>
      <c r="E69" s="99"/>
      <c r="F69" s="170"/>
      <c r="G69" s="170"/>
      <c r="H69" s="174" t="s">
        <v>239</v>
      </c>
      <c r="I69" s="168"/>
      <c r="J69" s="76"/>
      <c r="L69" s="261"/>
      <c r="M69" s="259"/>
      <c r="N69" s="259"/>
      <c r="O69" s="259"/>
      <c r="P69" s="260"/>
    </row>
    <row r="70" spans="2:20" x14ac:dyDescent="0.25">
      <c r="B70" s="354"/>
      <c r="C70" s="272"/>
      <c r="D70" s="273"/>
      <c r="E70" s="101"/>
      <c r="F70" s="169"/>
      <c r="G70" s="173"/>
      <c r="H70" s="171" t="s">
        <v>240</v>
      </c>
      <c r="I70" s="168"/>
      <c r="J70" s="76"/>
      <c r="K70" s="85"/>
      <c r="L70" s="261"/>
      <c r="M70" s="259"/>
      <c r="N70" s="259"/>
      <c r="O70" s="259"/>
      <c r="P70" s="260"/>
    </row>
    <row r="71" spans="2:20" x14ac:dyDescent="0.25">
      <c r="B71" s="354"/>
      <c r="C71" s="272"/>
      <c r="D71" s="273"/>
      <c r="E71" s="115"/>
      <c r="F71" s="169"/>
      <c r="G71" s="169"/>
      <c r="H71" s="175" t="s">
        <v>241</v>
      </c>
      <c r="I71" s="168"/>
      <c r="J71" s="76"/>
      <c r="L71" s="261"/>
      <c r="M71" s="259"/>
      <c r="N71" s="259"/>
      <c r="O71" s="259"/>
      <c r="P71" s="260"/>
    </row>
    <row r="72" spans="2:20" ht="15" customHeight="1" x14ac:dyDescent="0.25">
      <c r="B72" s="354"/>
      <c r="C72" s="184" t="s">
        <v>253</v>
      </c>
      <c r="D72" s="185"/>
      <c r="E72" s="115"/>
      <c r="F72" s="169"/>
      <c r="G72" s="169"/>
      <c r="H72" s="175" t="s">
        <v>242</v>
      </c>
      <c r="I72" s="168"/>
      <c r="J72" s="76"/>
      <c r="L72" s="265" t="s">
        <v>219</v>
      </c>
      <c r="M72" s="266"/>
      <c r="N72" s="266"/>
      <c r="O72" s="266"/>
      <c r="P72" s="267"/>
    </row>
    <row r="73" spans="2:20" x14ac:dyDescent="0.25">
      <c r="B73" s="354"/>
      <c r="C73" s="272" t="s">
        <v>254</v>
      </c>
      <c r="D73" s="273"/>
      <c r="E73" s="115"/>
      <c r="F73" s="169"/>
      <c r="G73" s="169"/>
      <c r="H73" s="180" t="s">
        <v>248</v>
      </c>
      <c r="I73" s="172">
        <f>I69-SUM(I70:I72)</f>
        <v>0</v>
      </c>
      <c r="J73" s="76"/>
      <c r="L73" s="265"/>
      <c r="M73" s="266"/>
      <c r="N73" s="266"/>
      <c r="O73" s="266"/>
      <c r="P73" s="267"/>
    </row>
    <row r="74" spans="2:20" ht="30" customHeight="1" x14ac:dyDescent="0.25">
      <c r="B74" s="354"/>
      <c r="C74" s="272"/>
      <c r="D74" s="273"/>
      <c r="E74" s="115"/>
      <c r="F74" s="237" t="s">
        <v>255</v>
      </c>
      <c r="G74" s="238"/>
      <c r="H74" s="238"/>
      <c r="I74" s="239"/>
      <c r="J74" s="139">
        <f>IF(I69-SUM(I70:I72)&gt;100000,100000,I69-SUM(I70:I72))</f>
        <v>0</v>
      </c>
      <c r="L74" s="265"/>
      <c r="M74" s="266"/>
      <c r="N74" s="266"/>
      <c r="O74" s="266"/>
      <c r="P74" s="267"/>
    </row>
    <row r="75" spans="2:20" x14ac:dyDescent="0.25">
      <c r="B75" s="354"/>
      <c r="C75" s="272"/>
      <c r="D75" s="273"/>
      <c r="E75" s="115"/>
      <c r="F75" s="61"/>
      <c r="G75" s="61"/>
      <c r="H75" s="150"/>
      <c r="I75" s="61"/>
      <c r="J75" s="151"/>
      <c r="L75" s="265"/>
      <c r="M75" s="266"/>
      <c r="N75" s="266"/>
      <c r="O75" s="266"/>
      <c r="P75" s="267"/>
    </row>
    <row r="76" spans="2:20" ht="15" customHeight="1" x14ac:dyDescent="0.25">
      <c r="B76" s="355"/>
      <c r="C76" s="274"/>
      <c r="D76" s="275"/>
      <c r="E76" s="115"/>
      <c r="F76" s="111"/>
      <c r="G76" s="111"/>
      <c r="H76" s="111"/>
      <c r="I76" s="148"/>
      <c r="J76" s="149"/>
      <c r="L76" s="265"/>
      <c r="M76" s="266"/>
      <c r="N76" s="266"/>
      <c r="O76" s="266"/>
      <c r="P76" s="267"/>
    </row>
    <row r="77" spans="2:20" ht="30" customHeight="1" x14ac:dyDescent="0.25">
      <c r="B77" s="390" t="s">
        <v>84</v>
      </c>
      <c r="C77" s="357" t="s">
        <v>221</v>
      </c>
      <c r="D77" s="358"/>
      <c r="E77" s="115"/>
      <c r="F77" s="268" t="s">
        <v>250</v>
      </c>
      <c r="G77" s="268"/>
      <c r="H77" s="268"/>
      <c r="I77" s="269"/>
      <c r="J77" s="143"/>
      <c r="L77" s="265"/>
      <c r="M77" s="266"/>
      <c r="N77" s="266"/>
      <c r="O77" s="266"/>
      <c r="P77" s="267"/>
    </row>
    <row r="78" spans="2:20" ht="15" customHeight="1" x14ac:dyDescent="0.25">
      <c r="B78" s="369"/>
      <c r="C78" s="359"/>
      <c r="D78" s="360"/>
      <c r="E78" s="115"/>
      <c r="F78" s="88" t="s">
        <v>249</v>
      </c>
      <c r="G78" s="111"/>
      <c r="H78" s="111"/>
      <c r="I78" s="111"/>
      <c r="J78" s="143"/>
      <c r="L78" s="265"/>
      <c r="M78" s="266"/>
      <c r="N78" s="266"/>
      <c r="O78" s="266"/>
      <c r="P78" s="267"/>
    </row>
    <row r="79" spans="2:20" x14ac:dyDescent="0.25">
      <c r="B79" s="369"/>
      <c r="C79" s="359"/>
      <c r="D79" s="360"/>
      <c r="E79" s="127"/>
      <c r="F79" s="391" t="s">
        <v>236</v>
      </c>
      <c r="G79" s="392"/>
      <c r="H79" s="392"/>
      <c r="I79" s="393"/>
      <c r="J79" s="75"/>
      <c r="L79" s="265"/>
      <c r="M79" s="266"/>
      <c r="N79" s="266"/>
      <c r="O79" s="266"/>
      <c r="P79" s="267"/>
    </row>
    <row r="80" spans="2:20" x14ac:dyDescent="0.25">
      <c r="B80" s="369"/>
      <c r="C80" s="359"/>
      <c r="D80" s="360"/>
      <c r="E80" s="115"/>
      <c r="F80" s="111"/>
      <c r="G80" s="111"/>
      <c r="H80" s="111"/>
      <c r="I80" s="111"/>
      <c r="J80" s="76"/>
      <c r="L80" s="265"/>
      <c r="M80" s="266"/>
      <c r="N80" s="266"/>
      <c r="O80" s="266"/>
      <c r="P80" s="267"/>
    </row>
    <row r="81" spans="2:50" ht="15" customHeight="1" x14ac:dyDescent="0.25">
      <c r="B81" s="370"/>
      <c r="C81" s="361"/>
      <c r="D81" s="362"/>
      <c r="E81" s="115"/>
      <c r="F81" s="378" t="s">
        <v>237</v>
      </c>
      <c r="G81" s="379"/>
      <c r="H81" s="379"/>
      <c r="I81" s="380"/>
      <c r="J81" s="142"/>
      <c r="L81" s="258" t="s">
        <v>229</v>
      </c>
      <c r="M81" s="259"/>
      <c r="N81" s="259"/>
      <c r="O81" s="259"/>
      <c r="P81" s="260"/>
    </row>
    <row r="82" spans="2:50" x14ac:dyDescent="0.25">
      <c r="B82" s="353" t="s">
        <v>85</v>
      </c>
      <c r="C82" s="357" t="s">
        <v>222</v>
      </c>
      <c r="D82" s="358"/>
      <c r="E82" s="115"/>
      <c r="F82" s="102"/>
      <c r="G82" s="111"/>
      <c r="H82" s="111"/>
      <c r="I82" s="111"/>
      <c r="J82" s="140"/>
      <c r="L82" s="261"/>
      <c r="M82" s="259"/>
      <c r="N82" s="259"/>
      <c r="O82" s="259"/>
      <c r="P82" s="260"/>
    </row>
    <row r="83" spans="2:50" ht="26.25" customHeight="1" thickBot="1" x14ac:dyDescent="0.3">
      <c r="B83" s="354"/>
      <c r="C83" s="359"/>
      <c r="D83" s="360"/>
      <c r="E83" s="115"/>
      <c r="F83" s="111"/>
      <c r="G83" s="111"/>
      <c r="H83" s="111"/>
      <c r="I83" s="111"/>
      <c r="J83" s="74"/>
      <c r="L83" s="262"/>
      <c r="M83" s="263"/>
      <c r="N83" s="263"/>
      <c r="O83" s="263"/>
      <c r="P83" s="264"/>
    </row>
    <row r="84" spans="2:50" ht="32.25" customHeight="1" x14ac:dyDescent="0.3">
      <c r="B84" s="354"/>
      <c r="C84" s="359"/>
      <c r="D84" s="360"/>
      <c r="E84" s="115"/>
      <c r="F84" s="381" t="s">
        <v>213</v>
      </c>
      <c r="G84" s="381"/>
      <c r="H84" s="381"/>
      <c r="I84" s="382"/>
      <c r="J84" s="128">
        <f>SUM(J81,J79,J68,J74)</f>
        <v>0</v>
      </c>
      <c r="L84" s="252" t="s">
        <v>230</v>
      </c>
      <c r="M84" s="253"/>
      <c r="N84" s="253"/>
      <c r="O84" s="253"/>
      <c r="P84" s="254"/>
    </row>
    <row r="85" spans="2:50" ht="15" customHeight="1" thickBot="1" x14ac:dyDescent="0.3">
      <c r="B85" s="354"/>
      <c r="C85" s="359"/>
      <c r="D85" s="360"/>
      <c r="E85" s="115"/>
      <c r="F85" s="103"/>
      <c r="G85" s="111"/>
      <c r="H85" s="111"/>
      <c r="I85" s="111"/>
      <c r="J85" s="86"/>
      <c r="L85" s="255"/>
      <c r="M85" s="256"/>
      <c r="N85" s="256"/>
      <c r="O85" s="256"/>
      <c r="P85" s="257"/>
    </row>
    <row r="86" spans="2:50" s="82" customFormat="1" ht="13.5" customHeight="1" x14ac:dyDescent="0.25">
      <c r="B86" s="354"/>
      <c r="C86" s="359"/>
      <c r="D86" s="360"/>
      <c r="E86" s="115"/>
      <c r="F86" s="371" t="s">
        <v>117</v>
      </c>
      <c r="G86" s="372"/>
      <c r="H86" s="372"/>
      <c r="I86" s="374"/>
      <c r="J86" s="129">
        <f>IFERROR(_xlfn.IFS(J60="CONSECUTIVE 12 MONTH",12,J60="CONSECUTIVE 2 MONTH",2),"")</f>
        <v>12</v>
      </c>
      <c r="L86" s="243">
        <f>_xlfn.IFS($J$60="Consecutive 12 Month",J84,$J$60="Consecutive 2 Month",J87,J84=0,"",J87=0,"")</f>
        <v>0</v>
      </c>
      <c r="M86" s="244"/>
      <c r="N86" s="244"/>
      <c r="O86" s="244"/>
      <c r="P86" s="245"/>
      <c r="AU86" s="110"/>
      <c r="AV86" s="110"/>
      <c r="AW86" s="110"/>
      <c r="AX86" s="110"/>
    </row>
    <row r="87" spans="2:50" ht="15" customHeight="1" x14ac:dyDescent="0.3">
      <c r="B87" s="354"/>
      <c r="C87" s="359"/>
      <c r="D87" s="360"/>
      <c r="E87" s="127"/>
      <c r="F87" s="383" t="s">
        <v>212</v>
      </c>
      <c r="G87" s="381"/>
      <c r="H87" s="381"/>
      <c r="I87" s="382"/>
      <c r="J87" s="128">
        <f>IFERROR(J84/J86,0)</f>
        <v>0</v>
      </c>
      <c r="L87" s="246"/>
      <c r="M87" s="247"/>
      <c r="N87" s="247"/>
      <c r="O87" s="247"/>
      <c r="P87" s="248"/>
      <c r="AP87" s="81"/>
    </row>
    <row r="88" spans="2:50" ht="15" customHeight="1" x14ac:dyDescent="0.25">
      <c r="B88" s="355"/>
      <c r="C88" s="361"/>
      <c r="D88" s="362"/>
      <c r="E88" s="115"/>
      <c r="F88" s="111"/>
      <c r="G88" s="104"/>
      <c r="H88" s="104"/>
      <c r="I88" s="106"/>
      <c r="J88" s="131"/>
      <c r="L88" s="246"/>
      <c r="M88" s="247"/>
      <c r="N88" s="247"/>
      <c r="O88" s="247"/>
      <c r="P88" s="248"/>
    </row>
    <row r="89" spans="2:50" ht="19.5" customHeight="1" x14ac:dyDescent="0.25">
      <c r="B89" s="353" t="s">
        <v>86</v>
      </c>
      <c r="C89" s="357" t="s">
        <v>87</v>
      </c>
      <c r="D89" s="358"/>
      <c r="E89" s="111"/>
      <c r="F89" s="384" t="s">
        <v>118</v>
      </c>
      <c r="G89" s="385"/>
      <c r="H89" s="385"/>
      <c r="I89" s="386"/>
      <c r="J89" s="141" t="str">
        <f>IF(E45="","",IF(AND(E45="2nd",E49="YES"),3.5,2.5))</f>
        <v/>
      </c>
      <c r="L89" s="249"/>
      <c r="M89" s="250"/>
      <c r="N89" s="250"/>
      <c r="O89" s="250"/>
      <c r="P89" s="251"/>
    </row>
    <row r="90" spans="2:50" ht="15" customHeight="1" x14ac:dyDescent="0.25">
      <c r="B90" s="354"/>
      <c r="C90" s="359"/>
      <c r="D90" s="360"/>
      <c r="E90" s="181"/>
      <c r="F90" s="371" t="s">
        <v>119</v>
      </c>
      <c r="G90" s="372"/>
      <c r="H90" s="372"/>
      <c r="I90" s="373"/>
      <c r="J90" s="132">
        <f>IFERROR(J89*J87,0)</f>
        <v>0</v>
      </c>
      <c r="L90" s="138"/>
      <c r="M90" s="137"/>
      <c r="N90" s="137"/>
      <c r="O90" s="138"/>
      <c r="P90" s="138"/>
      <c r="Q90" s="111"/>
    </row>
    <row r="91" spans="2:50" ht="15" customHeight="1" x14ac:dyDescent="0.25">
      <c r="B91" s="354"/>
      <c r="C91" s="359"/>
      <c r="D91" s="360"/>
      <c r="E91" s="111"/>
      <c r="F91" s="130"/>
      <c r="G91" s="133"/>
      <c r="H91" s="133"/>
      <c r="I91" s="134"/>
      <c r="J91" s="136"/>
      <c r="L91" s="111"/>
      <c r="M91" s="111"/>
      <c r="N91" s="111"/>
    </row>
    <row r="92" spans="2:50" x14ac:dyDescent="0.25">
      <c r="B92" s="354"/>
      <c r="C92" s="359"/>
      <c r="D92" s="360"/>
      <c r="F92" s="371" t="s">
        <v>120</v>
      </c>
      <c r="G92" s="372"/>
      <c r="H92" s="372"/>
      <c r="I92" s="374"/>
      <c r="J92" s="75">
        <f>IF(E45="1st",E52,0)</f>
        <v>0</v>
      </c>
      <c r="N92" s="111"/>
    </row>
    <row r="93" spans="2:50" x14ac:dyDescent="0.25">
      <c r="B93" s="354"/>
      <c r="C93" s="359"/>
      <c r="D93" s="360"/>
      <c r="F93" s="111"/>
      <c r="G93" s="111"/>
      <c r="H93" s="111"/>
      <c r="I93" s="111"/>
      <c r="J93" s="135"/>
    </row>
    <row r="94" spans="2:50" ht="19.5" thickBot="1" x14ac:dyDescent="0.35">
      <c r="B94" s="356"/>
      <c r="C94" s="363"/>
      <c r="D94" s="312"/>
      <c r="E94" s="181"/>
      <c r="F94" s="375" t="s">
        <v>211</v>
      </c>
      <c r="G94" s="376"/>
      <c r="H94" s="376"/>
      <c r="I94" s="377"/>
      <c r="J94" s="117">
        <f>IFERROR(IF(J90="",0,_xlfn.IFS(E45="1st",MIN(J90+J92,10000000),E45="2nd",MIN(J90+J92,2000000))),0)</f>
        <v>0</v>
      </c>
    </row>
    <row r="95" spans="2:50" x14ac:dyDescent="0.25">
      <c r="E95" s="182"/>
    </row>
    <row r="96" spans="2:50" x14ac:dyDescent="0.25">
      <c r="E96" s="61"/>
    </row>
    <row r="97" spans="4:10" x14ac:dyDescent="0.25">
      <c r="E97" s="61"/>
    </row>
    <row r="98" spans="4:10" x14ac:dyDescent="0.25">
      <c r="E98" s="61"/>
    </row>
    <row r="99" spans="4:10" x14ac:dyDescent="0.25">
      <c r="E99" s="61"/>
    </row>
    <row r="100" spans="4:10" x14ac:dyDescent="0.25">
      <c r="E100" s="61"/>
    </row>
    <row r="101" spans="4:10" x14ac:dyDescent="0.25">
      <c r="D101" s="61"/>
      <c r="E101" s="61"/>
      <c r="F101" s="61"/>
      <c r="G101" s="61"/>
      <c r="H101" s="61"/>
      <c r="I101" s="61"/>
      <c r="J101" s="61"/>
    </row>
    <row r="102" spans="4:10" x14ac:dyDescent="0.25">
      <c r="D102" s="61"/>
      <c r="E102" s="61"/>
      <c r="F102" s="61"/>
      <c r="G102" s="61"/>
      <c r="H102" s="61"/>
      <c r="I102" s="61"/>
      <c r="J102" s="61"/>
    </row>
    <row r="103" spans="4:10" x14ac:dyDescent="0.25">
      <c r="D103" s="61"/>
      <c r="E103" s="61"/>
      <c r="F103" s="61"/>
      <c r="G103" s="61"/>
      <c r="H103" s="61"/>
      <c r="I103" s="61"/>
      <c r="J103" s="61"/>
    </row>
    <row r="104" spans="4:10" x14ac:dyDescent="0.25">
      <c r="D104" s="61"/>
      <c r="E104" s="61"/>
      <c r="F104" s="61"/>
      <c r="G104" s="61"/>
      <c r="H104" s="61"/>
      <c r="I104" s="61"/>
      <c r="J104" s="61"/>
    </row>
    <row r="105" spans="4:10" x14ac:dyDescent="0.25">
      <c r="D105" s="61"/>
      <c r="E105" s="61"/>
      <c r="F105" s="61"/>
      <c r="G105" s="61"/>
      <c r="H105" s="61"/>
      <c r="I105" s="61"/>
      <c r="J105" s="61"/>
    </row>
    <row r="106" spans="4:10" x14ac:dyDescent="0.25">
      <c r="D106" s="61"/>
      <c r="E106" s="61"/>
      <c r="F106" s="61"/>
      <c r="G106" s="61"/>
      <c r="H106" s="61"/>
      <c r="I106" s="61"/>
      <c r="J106" s="61"/>
    </row>
    <row r="107" spans="4:10" x14ac:dyDescent="0.25">
      <c r="D107" s="61"/>
      <c r="E107" s="61"/>
      <c r="F107" s="61"/>
      <c r="G107" s="61"/>
      <c r="H107" s="61"/>
      <c r="I107" s="61"/>
      <c r="J107" s="61"/>
    </row>
    <row r="108" spans="4:10" x14ac:dyDescent="0.25">
      <c r="D108" s="61"/>
      <c r="E108" s="61"/>
      <c r="F108" s="61"/>
      <c r="G108" s="61"/>
      <c r="H108" s="61"/>
      <c r="I108" s="61"/>
      <c r="J108" s="61"/>
    </row>
    <row r="109" spans="4:10" x14ac:dyDescent="0.25">
      <c r="D109" s="61"/>
      <c r="E109" s="61"/>
      <c r="F109" s="61"/>
      <c r="G109" s="61"/>
      <c r="H109" s="61"/>
      <c r="I109" s="61"/>
      <c r="J109" s="61"/>
    </row>
    <row r="110" spans="4:10" x14ac:dyDescent="0.25">
      <c r="D110" s="61"/>
      <c r="E110" s="61"/>
      <c r="F110" s="61"/>
      <c r="G110" s="61"/>
      <c r="H110" s="61"/>
      <c r="I110" s="61"/>
      <c r="J110" s="61"/>
    </row>
    <row r="111" spans="4:10" x14ac:dyDescent="0.25">
      <c r="D111" s="61"/>
      <c r="E111" s="61"/>
      <c r="F111" s="61"/>
      <c r="G111" s="61"/>
      <c r="H111" s="61"/>
      <c r="I111" s="61"/>
      <c r="J111" s="61"/>
    </row>
    <row r="112" spans="4:10" x14ac:dyDescent="0.25">
      <c r="D112" s="61"/>
      <c r="E112" s="61"/>
      <c r="F112" s="61"/>
      <c r="G112" s="61"/>
      <c r="H112" s="61"/>
      <c r="I112" s="61"/>
      <c r="J112" s="61"/>
    </row>
    <row r="113" spans="4:10" x14ac:dyDescent="0.25">
      <c r="D113" s="61"/>
      <c r="E113" s="61"/>
      <c r="F113" s="61"/>
      <c r="G113" s="61"/>
      <c r="H113" s="61"/>
      <c r="I113" s="61"/>
      <c r="J113" s="61"/>
    </row>
    <row r="114" spans="4:10" x14ac:dyDescent="0.25">
      <c r="D114" s="61"/>
      <c r="E114" s="61"/>
      <c r="F114" s="61"/>
      <c r="G114" s="61"/>
      <c r="H114" s="61"/>
      <c r="I114" s="61"/>
      <c r="J114" s="61"/>
    </row>
    <row r="115" spans="4:10" x14ac:dyDescent="0.25">
      <c r="D115" s="61"/>
      <c r="E115" s="61"/>
      <c r="F115" s="61"/>
      <c r="G115" s="61"/>
      <c r="H115" s="61"/>
      <c r="I115" s="61"/>
      <c r="J115" s="61"/>
    </row>
    <row r="116" spans="4:10" x14ac:dyDescent="0.25">
      <c r="D116" s="61"/>
      <c r="F116" s="61"/>
      <c r="G116" s="61"/>
      <c r="H116" s="61"/>
      <c r="I116" s="61"/>
      <c r="J116" s="61"/>
    </row>
    <row r="117" spans="4:10" x14ac:dyDescent="0.25">
      <c r="D117" s="61"/>
      <c r="F117" s="61"/>
      <c r="G117" s="61"/>
      <c r="H117" s="61"/>
      <c r="I117" s="61"/>
      <c r="J117" s="61"/>
    </row>
    <row r="118" spans="4:10" x14ac:dyDescent="0.25">
      <c r="D118" s="61"/>
      <c r="F118" s="61"/>
      <c r="G118" s="61"/>
      <c r="H118" s="61"/>
      <c r="I118" s="61"/>
      <c r="J118" s="61"/>
    </row>
    <row r="119" spans="4:10" x14ac:dyDescent="0.25">
      <c r="D119" s="61"/>
      <c r="F119" s="61"/>
      <c r="G119" s="61"/>
      <c r="H119" s="61"/>
      <c r="I119" s="61"/>
      <c r="J119" s="61"/>
    </row>
    <row r="120" spans="4:10" x14ac:dyDescent="0.25">
      <c r="D120" s="61"/>
      <c r="F120" s="61"/>
      <c r="G120" s="61"/>
      <c r="H120" s="61"/>
      <c r="I120" s="61"/>
      <c r="J120" s="61"/>
    </row>
  </sheetData>
  <sheetProtection algorithmName="SHA-512" hashValue="NuM6Hqp8ec9tUpk8NdIkt/VaJADQBH4x3xT1adXuTooqbCexK3KPxUoJRO86LTuSXcPN5dB6aL6ZohRsl0aoxg==" saltValue="8fneSDgyKv7D+csiE/OHDA==" spinCount="100000" sheet="1" objects="1" scenarios="1"/>
  <mergeCells count="83">
    <mergeCell ref="K27:N30"/>
    <mergeCell ref="K32:N36"/>
    <mergeCell ref="B67:B76"/>
    <mergeCell ref="B77:B81"/>
    <mergeCell ref="C77:D81"/>
    <mergeCell ref="F79:I79"/>
    <mergeCell ref="F59:I59"/>
    <mergeCell ref="F64:I64"/>
    <mergeCell ref="F63:I63"/>
    <mergeCell ref="F62:I62"/>
    <mergeCell ref="F60:I60"/>
    <mergeCell ref="F61:I61"/>
    <mergeCell ref="F66:I66"/>
    <mergeCell ref="F67:I67"/>
    <mergeCell ref="I20:I36"/>
    <mergeCell ref="F90:I90"/>
    <mergeCell ref="F92:I92"/>
    <mergeCell ref="F94:I94"/>
    <mergeCell ref="F81:I81"/>
    <mergeCell ref="F84:I84"/>
    <mergeCell ref="F86:I86"/>
    <mergeCell ref="F87:I87"/>
    <mergeCell ref="F89:I89"/>
    <mergeCell ref="B82:B88"/>
    <mergeCell ref="B89:B94"/>
    <mergeCell ref="C82:D88"/>
    <mergeCell ref="C89:D94"/>
    <mergeCell ref="C59:D66"/>
    <mergeCell ref="B59:B66"/>
    <mergeCell ref="C11:E13"/>
    <mergeCell ref="E45:E46"/>
    <mergeCell ref="E49:E51"/>
    <mergeCell ref="E52:E53"/>
    <mergeCell ref="C24:G24"/>
    <mergeCell ref="C25:G25"/>
    <mergeCell ref="C27:G27"/>
    <mergeCell ref="C28:G28"/>
    <mergeCell ref="C30:G30"/>
    <mergeCell ref="C32:G32"/>
    <mergeCell ref="C33:G33"/>
    <mergeCell ref="C34:G34"/>
    <mergeCell ref="B31:H31"/>
    <mergeCell ref="B29:H29"/>
    <mergeCell ref="B26:H26"/>
    <mergeCell ref="H35:H36"/>
    <mergeCell ref="F43:F44"/>
    <mergeCell ref="B47:D48"/>
    <mergeCell ref="B49:D51"/>
    <mergeCell ref="B52:D53"/>
    <mergeCell ref="B43:E44"/>
    <mergeCell ref="B35:G36"/>
    <mergeCell ref="F74:I74"/>
    <mergeCell ref="F65:I65"/>
    <mergeCell ref="A4:G5"/>
    <mergeCell ref="L86:P89"/>
    <mergeCell ref="L84:P85"/>
    <mergeCell ref="L81:P83"/>
    <mergeCell ref="L72:P80"/>
    <mergeCell ref="F77:I77"/>
    <mergeCell ref="C67:D71"/>
    <mergeCell ref="C73:D76"/>
    <mergeCell ref="K20:N25"/>
    <mergeCell ref="L58:P59"/>
    <mergeCell ref="L60:P60"/>
    <mergeCell ref="L68:P71"/>
    <mergeCell ref="B11:B13"/>
    <mergeCell ref="B58:D58"/>
    <mergeCell ref="E1:F1"/>
    <mergeCell ref="H17:I18"/>
    <mergeCell ref="L61:P64"/>
    <mergeCell ref="L65:P67"/>
    <mergeCell ref="B19:G19"/>
    <mergeCell ref="B20:H20"/>
    <mergeCell ref="C21:G21"/>
    <mergeCell ref="B22:H22"/>
    <mergeCell ref="C23:G23"/>
    <mergeCell ref="E47:E48"/>
    <mergeCell ref="K18:N19"/>
    <mergeCell ref="E58:J58"/>
    <mergeCell ref="F46:F50"/>
    <mergeCell ref="F51:F53"/>
    <mergeCell ref="E2:H3"/>
    <mergeCell ref="B45:D46"/>
  </mergeCells>
  <conditionalFormatting sqref="H19">
    <cfRule type="containsText" dxfId="50" priority="68" operator="containsText" text="Select">
      <formula>NOT(ISERROR(SEARCH("Select",H19)))</formula>
    </cfRule>
    <cfRule type="expression" dxfId="49" priority="128">
      <formula>OR($H$19="C-Corporation",$H$19="S-Corporation")</formula>
    </cfRule>
    <cfRule type="containsText" dxfId="48" priority="130" operator="containsText" text="Sole Proprietor WITHOUT Employees">
      <formula>NOT(ISERROR(SEARCH("Sole Proprietor WITHOUT Employees",H19)))</formula>
    </cfRule>
    <cfRule type="containsText" dxfId="47" priority="131" operator="containsText" text="Sole Proprietor WITH Employees">
      <formula>NOT(ISERROR(SEARCH("Sole Proprietor WITH Employees",H19)))</formula>
    </cfRule>
    <cfRule type="containsText" dxfId="46" priority="132" operator="containsText" text="Eligible Non-Profit*">
      <formula>NOT(ISERROR(SEARCH("Eligible Non-Profit*",H19)))</formula>
    </cfRule>
    <cfRule type="containsText" dxfId="45" priority="133" operator="containsText" text="Partnership">
      <formula>NOT(ISERROR(SEARCH("Partnership",H19)))</formula>
    </cfRule>
  </conditionalFormatting>
  <conditionalFormatting sqref="H23:H25 H27:H28 H30 H32:H34">
    <cfRule type="containsBlanks" dxfId="44" priority="134">
      <formula>LEN(TRIM(H23))=0</formula>
    </cfRule>
  </conditionalFormatting>
  <conditionalFormatting sqref="C11">
    <cfRule type="containsText" dxfId="43" priority="104" operator="containsText" text="Enter Business Name Here">
      <formula>NOT(ISERROR(SEARCH("Enter Business Name Here",C11)))</formula>
    </cfRule>
    <cfRule type="containsBlanks" dxfId="42" priority="188">
      <formula>LEN(TRIM(C11))=0</formula>
    </cfRule>
  </conditionalFormatting>
  <conditionalFormatting sqref="E45:E48">
    <cfRule type="containsBlanks" dxfId="41" priority="99">
      <formula>LEN(TRIM(E45))=0</formula>
    </cfRule>
  </conditionalFormatting>
  <conditionalFormatting sqref="J77:J78">
    <cfRule type="expression" dxfId="40" priority="3">
      <formula>$H$19="Sole Proprietor WITHOUT Employees"</formula>
    </cfRule>
    <cfRule type="containsBlanks" dxfId="39" priority="88">
      <formula>LEN(TRIM(J77))=0</formula>
    </cfRule>
  </conditionalFormatting>
  <conditionalFormatting sqref="J59">
    <cfRule type="containsText" dxfId="38" priority="25" operator="containsText" text="Select">
      <formula>NOT(ISERROR(SEARCH("Select",J59)))</formula>
    </cfRule>
    <cfRule type="containsBlanks" dxfId="37" priority="93">
      <formula>LEN(TRIM(J59))=0</formula>
    </cfRule>
  </conditionalFormatting>
  <conditionalFormatting sqref="E49:E51">
    <cfRule type="containsBlanks" dxfId="36" priority="77">
      <formula>LEN(TRIM(E49))=0</formula>
    </cfRule>
  </conditionalFormatting>
  <conditionalFormatting sqref="J81:J82">
    <cfRule type="expression" dxfId="35" priority="4">
      <formula>$F$81=""</formula>
    </cfRule>
  </conditionalFormatting>
  <conditionalFormatting sqref="E52">
    <cfRule type="containsBlanks" dxfId="34" priority="70">
      <formula>LEN(TRIM(E52))=0</formula>
    </cfRule>
  </conditionalFormatting>
  <conditionalFormatting sqref="H35 H21">
    <cfRule type="expression" dxfId="33" priority="66">
      <formula>$H$19="Select Entity"</formula>
    </cfRule>
  </conditionalFormatting>
  <conditionalFormatting sqref="E52:E53">
    <cfRule type="expression" dxfId="32" priority="39">
      <formula>$E$45="2nd"</formula>
    </cfRule>
  </conditionalFormatting>
  <conditionalFormatting sqref="J60">
    <cfRule type="containsText" dxfId="31" priority="26" operator="containsText" text="Select">
      <formula>NOT(ISERROR(SEARCH("Select",J60)))</formula>
    </cfRule>
    <cfRule type="containsBlanks" dxfId="30" priority="32">
      <formula>LEN(TRIM(J60))=0</formula>
    </cfRule>
  </conditionalFormatting>
  <conditionalFormatting sqref="B58">
    <cfRule type="expression" dxfId="29" priority="632">
      <formula>OR($H$19="C-Corporation",$H$19="S-Corporation")</formula>
    </cfRule>
    <cfRule type="expression" dxfId="28" priority="633">
      <formula>$H$19="Sole Proprietor WITHOUT Employees"</formula>
    </cfRule>
    <cfRule type="expression" dxfId="27" priority="634">
      <formula>$H$19="Sole Proprietor WITH Employees"</formula>
    </cfRule>
    <cfRule type="expression" dxfId="26" priority="635">
      <formula>$H$19="Eligible Non-Profit*"</formula>
    </cfRule>
    <cfRule type="expression" dxfId="25" priority="636">
      <formula>$H$19="Partnership"</formula>
    </cfRule>
  </conditionalFormatting>
  <conditionalFormatting sqref="F62:F65">
    <cfRule type="expression" dxfId="24" priority="639">
      <formula>$H$19="Sole Proprietor WITHOUT Employees"</formula>
    </cfRule>
  </conditionalFormatting>
  <conditionalFormatting sqref="E47:E48">
    <cfRule type="expression" dxfId="23" priority="641">
      <formula>OR($H$19="C-Corporation",$H$19="S-Corporation",$H$19="Eligible Non-Profit*")</formula>
    </cfRule>
    <cfRule type="expression" dxfId="22" priority="642">
      <formula>OR($H$19="Select Entity",$H$19="Partnership",$H$19="Sole Proprietor WITH Employees",$H$19="Sole Proprietor WITHOUT Employees")</formula>
    </cfRule>
  </conditionalFormatting>
  <conditionalFormatting sqref="C11:E13">
    <cfRule type="containsText" dxfId="21" priority="24" operator="containsText" text="Enter Business">
      <formula>NOT(ISERROR(SEARCH("Enter Business",C11)))</formula>
    </cfRule>
  </conditionalFormatting>
  <conditionalFormatting sqref="J62:J65">
    <cfRule type="containsBlanks" dxfId="20" priority="718">
      <formula>LEN(TRIM(J62))=0</formula>
    </cfRule>
  </conditionalFormatting>
  <conditionalFormatting sqref="J74">
    <cfRule type="expression" dxfId="19" priority="21">
      <formula>$F$74=""</formula>
    </cfRule>
    <cfRule type="containsBlanks" dxfId="18" priority="22">
      <formula>LEN(TRIM(J74))=0</formula>
    </cfRule>
  </conditionalFormatting>
  <conditionalFormatting sqref="B19 E58 B43 K18 F43 L58">
    <cfRule type="expression" dxfId="17" priority="614">
      <formula>$H$19="Sole Proprietor WITHOUT Employees"</formula>
    </cfRule>
    <cfRule type="expression" dxfId="16" priority="615">
      <formula>$H$19="Sole Proprietor WITH Employees"</formula>
    </cfRule>
    <cfRule type="expression" dxfId="15" priority="616">
      <formula>$H$19="Eligible Non-Profit*"</formula>
    </cfRule>
    <cfRule type="expression" dxfId="14" priority="617">
      <formula>$H$19="Partnership"</formula>
    </cfRule>
    <cfRule type="expression" dxfId="13" priority="618">
      <formula>OR($H$19="C-Corporation",$H$19="S-Corporation")</formula>
    </cfRule>
  </conditionalFormatting>
  <conditionalFormatting sqref="J84">
    <cfRule type="expression" dxfId="12" priority="12">
      <formula>$J$60="Consecutive 12 Month"</formula>
    </cfRule>
  </conditionalFormatting>
  <conditionalFormatting sqref="J87">
    <cfRule type="expression" dxfId="11" priority="11">
      <formula>$J$60="Consecutive 2 Month"</formula>
    </cfRule>
  </conditionalFormatting>
  <conditionalFormatting sqref="J79">
    <cfRule type="containsBlanks" dxfId="10" priority="5">
      <formula>LEN(TRIM(J79))=0</formula>
    </cfRule>
  </conditionalFormatting>
  <conditionalFormatting sqref="J81">
    <cfRule type="containsBlanks" dxfId="9" priority="82">
      <formula>LEN(TRIM(J81))=0</formula>
    </cfRule>
  </conditionalFormatting>
  <conditionalFormatting sqref="J66:J67">
    <cfRule type="containsBlanks" dxfId="8" priority="2">
      <formula>LEN(TRIM(J66))=0</formula>
    </cfRule>
  </conditionalFormatting>
  <conditionalFormatting sqref="L86">
    <cfRule type="expression" dxfId="7" priority="6">
      <formula>$J$87&gt;0</formula>
    </cfRule>
    <cfRule type="expression" dxfId="6" priority="7">
      <formula>$J$84&gt;0</formula>
    </cfRule>
  </conditionalFormatting>
  <dataValidations count="8">
    <dataValidation type="list" allowBlank="1" showInputMessage="1" showErrorMessage="1" sqref="H19" xr:uid="{12F5CB9B-DAAA-4277-8D79-616201449CB1}">
      <formula1>"Select Entity, Sole Proprietor WITH Employees"</formula1>
    </dataValidation>
    <dataValidation type="list" allowBlank="1" showInputMessage="1" showErrorMessage="1" sqref="E45:E46" xr:uid="{D81E8B3B-AAB1-4982-A9D0-DC6A1C786D2E}">
      <formula1>"1st, 2nd"</formula1>
    </dataValidation>
    <dataValidation type="list" allowBlank="1" showInputMessage="1" showErrorMessage="1" errorTitle="Incorrect Input" error="Please only use the selection from the drop down in each cell. " sqref="E49:E51" xr:uid="{039D2EA2-CD7A-477B-A781-A26900E5E9BE}">
      <formula1>"YES,NO"</formula1>
    </dataValidation>
    <dataValidation type="list" allowBlank="1" showInputMessage="1" showErrorMessage="1" sqref="J59" xr:uid="{D38E3732-0371-4FE3-B384-872B74C4D03A}">
      <formula1>"SELECT HERE,2019, 2020, New Business (started after June 2019)"</formula1>
    </dataValidation>
    <dataValidation allowBlank="1" showInputMessage="1" showErrorMessage="1" error="This amount is capped at $100,000. If you are reporting an amount over $100,000 please enter $100,000 into the cell. " sqref="J74" xr:uid="{27C0FFB2-97B1-437F-83DD-2D0C034B9B0C}"/>
    <dataValidation allowBlank="1" showInputMessage="1" showErrorMessage="1" error="PLEASE ONLY PUT AN AMOUNT OF $10,000 OR LESS" sqref="E52:E53" xr:uid="{B579908B-E6C5-40D0-ABA6-9D844A9BF54D}"/>
    <dataValidation type="whole" allowBlank="1" showInputMessage="1" showErrorMessage="1" sqref="E47:E48" xr:uid="{922C3992-F593-4020-B814-40162C0E44B1}">
      <formula1>0</formula1>
      <formula2>100</formula2>
    </dataValidation>
    <dataValidation type="list" allowBlank="1" showInputMessage="1" showErrorMessage="1" sqref="J60" xr:uid="{DB9FEEE0-025B-4308-BBA7-62A651B1B2CC}">
      <formula1>"SELECT PAYROLL PERIOD HERE, CONSECUTIVE 12 MONTH, CONSECUTIVE 2 MONTH"</formula1>
    </dataValidation>
  </dataValidations>
  <pageMargins left="0.25" right="0.25" top="0.75" bottom="0.75" header="0.3" footer="0.3"/>
  <pageSetup scale="17"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16319-CEC6-4807-B10E-FDA5E02439F1}">
  <sheetPr codeName="Sheet1"/>
  <dimension ref="A1:E30"/>
  <sheetViews>
    <sheetView workbookViewId="0">
      <selection activeCell="A3" sqref="A3:D3"/>
    </sheetView>
  </sheetViews>
  <sheetFormatPr defaultRowHeight="15" x14ac:dyDescent="0.25"/>
  <cols>
    <col min="1" max="1" width="30.140625" style="2" customWidth="1"/>
    <col min="2" max="2" width="26.140625" style="2" bestFit="1" customWidth="1"/>
    <col min="3" max="4" width="25.28515625" style="2" bestFit="1" customWidth="1"/>
    <col min="5" max="5" width="21.85546875" style="2" bestFit="1" customWidth="1"/>
    <col min="6" max="16384" width="9.140625" style="2"/>
  </cols>
  <sheetData>
    <row r="1" spans="1:4" ht="15" customHeight="1" x14ac:dyDescent="0.25">
      <c r="A1" s="411" t="s">
        <v>251</v>
      </c>
      <c r="B1" s="412"/>
      <c r="C1" s="412"/>
      <c r="D1" s="413"/>
    </row>
    <row r="2" spans="1:4" ht="19.5" customHeight="1" thickBot="1" x14ac:dyDescent="0.3">
      <c r="A2" s="414"/>
      <c r="B2" s="415"/>
      <c r="C2" s="415"/>
      <c r="D2" s="416"/>
    </row>
    <row r="3" spans="1:4" ht="15.75" thickBot="1" x14ac:dyDescent="0.3">
      <c r="A3" s="408" t="s">
        <v>214</v>
      </c>
      <c r="B3" s="409"/>
      <c r="C3" s="409"/>
      <c r="D3" s="410"/>
    </row>
    <row r="4" spans="1:4" ht="15.75" thickBot="1" x14ac:dyDescent="0.3">
      <c r="A4" s="118" t="s">
        <v>215</v>
      </c>
      <c r="B4" s="119" t="s">
        <v>216</v>
      </c>
      <c r="C4" s="119" t="s">
        <v>217</v>
      </c>
      <c r="D4" s="147" t="s">
        <v>218</v>
      </c>
    </row>
    <row r="5" spans="1:4" x14ac:dyDescent="0.25">
      <c r="A5" s="123"/>
      <c r="B5" s="152"/>
      <c r="C5" s="156">
        <f>IF(B5&gt;=100000,100000,B5)</f>
        <v>0</v>
      </c>
      <c r="D5" s="153">
        <f>B5-C5</f>
        <v>0</v>
      </c>
    </row>
    <row r="6" spans="1:4" x14ac:dyDescent="0.25">
      <c r="A6" s="124"/>
      <c r="B6" s="159"/>
      <c r="C6" s="157">
        <f t="shared" ref="C6:C29" si="0">IF(B6&gt;=100000,100000,B6)</f>
        <v>0</v>
      </c>
      <c r="D6" s="154">
        <f t="shared" ref="D6:D29" si="1">B6-C6</f>
        <v>0</v>
      </c>
    </row>
    <row r="7" spans="1:4" x14ac:dyDescent="0.25">
      <c r="A7" s="125"/>
      <c r="B7" s="159"/>
      <c r="C7" s="157">
        <f t="shared" si="0"/>
        <v>0</v>
      </c>
      <c r="D7" s="154">
        <f t="shared" si="1"/>
        <v>0</v>
      </c>
    </row>
    <row r="8" spans="1:4" x14ac:dyDescent="0.25">
      <c r="A8" s="125"/>
      <c r="B8" s="159"/>
      <c r="C8" s="157">
        <f t="shared" si="0"/>
        <v>0</v>
      </c>
      <c r="D8" s="154">
        <f t="shared" si="1"/>
        <v>0</v>
      </c>
    </row>
    <row r="9" spans="1:4" x14ac:dyDescent="0.25">
      <c r="A9" s="125"/>
      <c r="B9" s="159"/>
      <c r="C9" s="157">
        <f t="shared" si="0"/>
        <v>0</v>
      </c>
      <c r="D9" s="154">
        <f t="shared" si="1"/>
        <v>0</v>
      </c>
    </row>
    <row r="10" spans="1:4" x14ac:dyDescent="0.25">
      <c r="A10" s="125"/>
      <c r="B10" s="159"/>
      <c r="C10" s="157">
        <f t="shared" si="0"/>
        <v>0</v>
      </c>
      <c r="D10" s="154">
        <f t="shared" si="1"/>
        <v>0</v>
      </c>
    </row>
    <row r="11" spans="1:4" x14ac:dyDescent="0.25">
      <c r="A11" s="125"/>
      <c r="B11" s="159"/>
      <c r="C11" s="157">
        <f t="shared" si="0"/>
        <v>0</v>
      </c>
      <c r="D11" s="154">
        <f t="shared" si="1"/>
        <v>0</v>
      </c>
    </row>
    <row r="12" spans="1:4" x14ac:dyDescent="0.25">
      <c r="A12" s="125"/>
      <c r="B12" s="159"/>
      <c r="C12" s="157">
        <f t="shared" si="0"/>
        <v>0</v>
      </c>
      <c r="D12" s="154">
        <f t="shared" si="1"/>
        <v>0</v>
      </c>
    </row>
    <row r="13" spans="1:4" x14ac:dyDescent="0.25">
      <c r="A13" s="125"/>
      <c r="B13" s="159"/>
      <c r="C13" s="157">
        <f t="shared" si="0"/>
        <v>0</v>
      </c>
      <c r="D13" s="154">
        <f t="shared" si="1"/>
        <v>0</v>
      </c>
    </row>
    <row r="14" spans="1:4" x14ac:dyDescent="0.25">
      <c r="A14" s="125"/>
      <c r="B14" s="159"/>
      <c r="C14" s="157">
        <f t="shared" si="0"/>
        <v>0</v>
      </c>
      <c r="D14" s="154">
        <f t="shared" si="1"/>
        <v>0</v>
      </c>
    </row>
    <row r="15" spans="1:4" x14ac:dyDescent="0.25">
      <c r="A15" s="125"/>
      <c r="B15" s="159"/>
      <c r="C15" s="157">
        <f t="shared" si="0"/>
        <v>0</v>
      </c>
      <c r="D15" s="154">
        <f t="shared" si="1"/>
        <v>0</v>
      </c>
    </row>
    <row r="16" spans="1:4" x14ac:dyDescent="0.25">
      <c r="A16" s="125"/>
      <c r="B16" s="159"/>
      <c r="C16" s="157">
        <f t="shared" si="0"/>
        <v>0</v>
      </c>
      <c r="D16" s="154">
        <f t="shared" si="1"/>
        <v>0</v>
      </c>
    </row>
    <row r="17" spans="1:5" x14ac:dyDescent="0.25">
      <c r="A17" s="125"/>
      <c r="B17" s="159"/>
      <c r="C17" s="157">
        <f t="shared" si="0"/>
        <v>0</v>
      </c>
      <c r="D17" s="154">
        <f t="shared" si="1"/>
        <v>0</v>
      </c>
    </row>
    <row r="18" spans="1:5" x14ac:dyDescent="0.25">
      <c r="A18" s="125"/>
      <c r="B18" s="159"/>
      <c r="C18" s="157">
        <f t="shared" si="0"/>
        <v>0</v>
      </c>
      <c r="D18" s="154">
        <f t="shared" si="1"/>
        <v>0</v>
      </c>
    </row>
    <row r="19" spans="1:5" x14ac:dyDescent="0.25">
      <c r="A19" s="125"/>
      <c r="B19" s="159"/>
      <c r="C19" s="157">
        <f t="shared" si="0"/>
        <v>0</v>
      </c>
      <c r="D19" s="154">
        <f t="shared" si="1"/>
        <v>0</v>
      </c>
    </row>
    <row r="20" spans="1:5" x14ac:dyDescent="0.25">
      <c r="A20" s="125"/>
      <c r="B20" s="159"/>
      <c r="C20" s="157">
        <f t="shared" si="0"/>
        <v>0</v>
      </c>
      <c r="D20" s="154">
        <f t="shared" si="1"/>
        <v>0</v>
      </c>
    </row>
    <row r="21" spans="1:5" x14ac:dyDescent="0.25">
      <c r="A21" s="125"/>
      <c r="B21" s="159"/>
      <c r="C21" s="157">
        <f t="shared" si="0"/>
        <v>0</v>
      </c>
      <c r="D21" s="154">
        <f t="shared" si="1"/>
        <v>0</v>
      </c>
    </row>
    <row r="22" spans="1:5" x14ac:dyDescent="0.25">
      <c r="A22" s="125"/>
      <c r="B22" s="159"/>
      <c r="C22" s="157">
        <f t="shared" si="0"/>
        <v>0</v>
      </c>
      <c r="D22" s="154">
        <f t="shared" si="1"/>
        <v>0</v>
      </c>
    </row>
    <row r="23" spans="1:5" x14ac:dyDescent="0.25">
      <c r="A23" s="125"/>
      <c r="B23" s="159"/>
      <c r="C23" s="157">
        <f t="shared" si="0"/>
        <v>0</v>
      </c>
      <c r="D23" s="154">
        <f t="shared" si="1"/>
        <v>0</v>
      </c>
    </row>
    <row r="24" spans="1:5" x14ac:dyDescent="0.25">
      <c r="A24" s="125"/>
      <c r="B24" s="159"/>
      <c r="C24" s="157">
        <f t="shared" si="0"/>
        <v>0</v>
      </c>
      <c r="D24" s="154">
        <f t="shared" si="1"/>
        <v>0</v>
      </c>
    </row>
    <row r="25" spans="1:5" x14ac:dyDescent="0.25">
      <c r="A25" s="125"/>
      <c r="B25" s="159"/>
      <c r="C25" s="157">
        <f t="shared" si="0"/>
        <v>0</v>
      </c>
      <c r="D25" s="154">
        <f t="shared" si="1"/>
        <v>0</v>
      </c>
    </row>
    <row r="26" spans="1:5" x14ac:dyDescent="0.25">
      <c r="A26" s="125"/>
      <c r="B26" s="159"/>
      <c r="C26" s="157">
        <f t="shared" si="0"/>
        <v>0</v>
      </c>
      <c r="D26" s="154">
        <f t="shared" si="1"/>
        <v>0</v>
      </c>
    </row>
    <row r="27" spans="1:5" x14ac:dyDescent="0.25">
      <c r="A27" s="125"/>
      <c r="B27" s="159"/>
      <c r="C27" s="157">
        <f t="shared" si="0"/>
        <v>0</v>
      </c>
      <c r="D27" s="154">
        <f t="shared" si="1"/>
        <v>0</v>
      </c>
    </row>
    <row r="28" spans="1:5" x14ac:dyDescent="0.25">
      <c r="A28" s="125"/>
      <c r="B28" s="159"/>
      <c r="C28" s="157">
        <f t="shared" si="0"/>
        <v>0</v>
      </c>
      <c r="D28" s="154">
        <f t="shared" si="1"/>
        <v>0</v>
      </c>
    </row>
    <row r="29" spans="1:5" ht="15.75" thickBot="1" x14ac:dyDescent="0.3">
      <c r="A29" s="126"/>
      <c r="B29" s="160"/>
      <c r="C29" s="158">
        <f t="shared" si="0"/>
        <v>0</v>
      </c>
      <c r="D29" s="155">
        <f t="shared" si="1"/>
        <v>0</v>
      </c>
    </row>
    <row r="30" spans="1:5" ht="15.75" thickBot="1" x14ac:dyDescent="0.3">
      <c r="A30" s="121" t="str">
        <f>"# of Employees:"&amp;" "&amp;COUNTA(A5:A29)</f>
        <v># of Employees: 0</v>
      </c>
      <c r="B30" s="120"/>
      <c r="C30" s="122">
        <f>SUM(C5:C29)</f>
        <v>0</v>
      </c>
      <c r="D30" s="163">
        <f>SUM(D5:D29)</f>
        <v>0</v>
      </c>
      <c r="E30" s="162" t="s">
        <v>231</v>
      </c>
    </row>
  </sheetData>
  <sheetProtection algorithmName="SHA-512" hashValue="6ONreBK0shaVKe87pQS07k9RPR2q+WPLKH3yzIW3YSlws/I2/MJwIZF+PTXp44KngPk9iXfG1vi52QdXT4wcMA==" saltValue="K7JnJdQ8qpsp82shkx37vw==" spinCount="100000" sheet="1" objects="1" scenarios="1"/>
  <mergeCells count="2">
    <mergeCell ref="A3:D3"/>
    <mergeCell ref="A1:D2"/>
  </mergeCells>
  <conditionalFormatting sqref="C5">
    <cfRule type="expression" dxfId="5" priority="5">
      <formula>B5=""</formula>
    </cfRule>
  </conditionalFormatting>
  <conditionalFormatting sqref="C6:C29">
    <cfRule type="expression" dxfId="4" priority="3">
      <formula>B6=""</formula>
    </cfRule>
  </conditionalFormatting>
  <conditionalFormatting sqref="D5">
    <cfRule type="expression" dxfId="3" priority="2">
      <formula>B5=""</formula>
    </cfRule>
  </conditionalFormatting>
  <conditionalFormatting sqref="D6:D29">
    <cfRule type="expression" dxfId="2" priority="1">
      <formula>B6=""</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AE2DE-4D29-4396-AD27-CD869C3CB41D}">
  <sheetPr codeName="Sheet5">
    <tabColor rgb="FFFFFF00"/>
    <pageSetUpPr fitToPage="1"/>
  </sheetPr>
  <dimension ref="A1:J68"/>
  <sheetViews>
    <sheetView zoomScale="90" zoomScaleNormal="90" workbookViewId="0">
      <selection activeCell="C11" sqref="C9:C11"/>
    </sheetView>
  </sheetViews>
  <sheetFormatPr defaultColWidth="9.140625" defaultRowHeight="15" x14ac:dyDescent="0.25"/>
  <cols>
    <col min="1" max="1" width="14.7109375" style="2" customWidth="1"/>
    <col min="2" max="2" width="109.140625" style="2" customWidth="1"/>
    <col min="3" max="3" width="14" style="2" bestFit="1" customWidth="1"/>
    <col min="4" max="4" width="12" style="2" bestFit="1" customWidth="1"/>
    <col min="5" max="5" width="103.85546875" style="2" bestFit="1" customWidth="1"/>
    <col min="6" max="6" width="14" style="2" bestFit="1" customWidth="1"/>
    <col min="7" max="16384" width="9.140625" style="2"/>
  </cols>
  <sheetData>
    <row r="1" spans="1:10" ht="23.25" x14ac:dyDescent="0.35">
      <c r="A1" s="1" t="s">
        <v>50</v>
      </c>
      <c r="B1" s="10"/>
      <c r="C1" s="10"/>
      <c r="D1" s="7"/>
      <c r="E1" s="56" t="s">
        <v>79</v>
      </c>
      <c r="J1" s="49" t="s">
        <v>38</v>
      </c>
    </row>
    <row r="2" spans="1:10" ht="18.75" x14ac:dyDescent="0.3">
      <c r="A2" s="29" t="s">
        <v>51</v>
      </c>
      <c r="B2"/>
      <c r="C2" s="7"/>
      <c r="D2" s="7"/>
      <c r="J2" s="36" t="s">
        <v>71</v>
      </c>
    </row>
    <row r="3" spans="1:10" ht="18.75" x14ac:dyDescent="0.3">
      <c r="A3" s="16" t="s">
        <v>13</v>
      </c>
      <c r="C3" s="39"/>
    </row>
    <row r="4" spans="1:10" ht="18.75" x14ac:dyDescent="0.3">
      <c r="B4" s="39"/>
      <c r="C4" s="39"/>
      <c r="J4" s="36" t="s">
        <v>54</v>
      </c>
    </row>
    <row r="5" spans="1:10" ht="18.75" customHeight="1" x14ac:dyDescent="0.3">
      <c r="A5" s="17" t="s">
        <v>8</v>
      </c>
      <c r="B5" s="15" t="s">
        <v>53</v>
      </c>
      <c r="C5" s="57" t="s">
        <v>34</v>
      </c>
    </row>
    <row r="6" spans="1:10" ht="18.75" customHeight="1" x14ac:dyDescent="0.3">
      <c r="A6" s="17" t="s">
        <v>9</v>
      </c>
      <c r="B6" s="15" t="s">
        <v>36</v>
      </c>
      <c r="C6" s="57" t="s">
        <v>35</v>
      </c>
      <c r="J6" s="36" t="s">
        <v>72</v>
      </c>
    </row>
    <row r="7" spans="1:10" ht="18.75" customHeight="1" x14ac:dyDescent="0.3">
      <c r="A7" s="17" t="s">
        <v>10</v>
      </c>
      <c r="B7" s="15" t="s">
        <v>55</v>
      </c>
      <c r="C7" s="57" t="s">
        <v>35</v>
      </c>
      <c r="J7" s="52" t="s">
        <v>37</v>
      </c>
    </row>
    <row r="8" spans="1:10" ht="18.75" customHeight="1" x14ac:dyDescent="0.3">
      <c r="A8" s="17" t="s">
        <v>12</v>
      </c>
      <c r="B8" s="15" t="s">
        <v>56</v>
      </c>
      <c r="C8" s="58" t="s">
        <v>7</v>
      </c>
      <c r="J8" s="43"/>
    </row>
    <row r="9" spans="1:10" ht="18.75" customHeight="1" x14ac:dyDescent="0.25">
      <c r="B9" s="13" t="s">
        <v>92</v>
      </c>
      <c r="C9" s="42" t="s">
        <v>6</v>
      </c>
      <c r="J9" s="36" t="s">
        <v>52</v>
      </c>
    </row>
    <row r="10" spans="1:10" x14ac:dyDescent="0.25">
      <c r="B10" s="13" t="s">
        <v>93</v>
      </c>
      <c r="C10" s="42"/>
      <c r="J10" s="43"/>
    </row>
    <row r="11" spans="1:10" x14ac:dyDescent="0.25">
      <c r="B11" s="13" t="s">
        <v>94</v>
      </c>
      <c r="C11" s="42"/>
    </row>
    <row r="13" spans="1:10" ht="18.75" x14ac:dyDescent="0.25">
      <c r="A13" s="17" t="s">
        <v>15</v>
      </c>
      <c r="B13" s="63" t="s">
        <v>70</v>
      </c>
      <c r="C13" s="58" t="s">
        <v>0</v>
      </c>
      <c r="J13" s="55" t="s">
        <v>73</v>
      </c>
    </row>
    <row r="14" spans="1:10" x14ac:dyDescent="0.25">
      <c r="B14" s="64" t="s">
        <v>74</v>
      </c>
      <c r="C14" s="44">
        <v>100000</v>
      </c>
    </row>
    <row r="15" spans="1:10" x14ac:dyDescent="0.25">
      <c r="B15" s="65" t="s">
        <v>95</v>
      </c>
      <c r="C15" s="44">
        <v>0</v>
      </c>
    </row>
    <row r="16" spans="1:10" ht="18.75" x14ac:dyDescent="0.3">
      <c r="B16" s="65" t="s">
        <v>96</v>
      </c>
      <c r="C16" s="44">
        <v>0</v>
      </c>
      <c r="J16" s="49" t="s">
        <v>22</v>
      </c>
    </row>
    <row r="17" spans="1:10" x14ac:dyDescent="0.25">
      <c r="B17" s="62" t="s">
        <v>14</v>
      </c>
      <c r="C17" s="31">
        <f>C14-C15-C16</f>
        <v>100000</v>
      </c>
      <c r="J17" s="37" t="s">
        <v>75</v>
      </c>
    </row>
    <row r="18" spans="1:10" x14ac:dyDescent="0.25">
      <c r="B18" s="62"/>
      <c r="C18" s="8"/>
      <c r="J18" s="37" t="s">
        <v>76</v>
      </c>
    </row>
    <row r="19" spans="1:10" x14ac:dyDescent="0.25">
      <c r="A19" s="3"/>
      <c r="B19" s="66" t="s">
        <v>62</v>
      </c>
      <c r="C19" s="8">
        <v>0</v>
      </c>
      <c r="J19" s="21"/>
    </row>
    <row r="20" spans="1:10" x14ac:dyDescent="0.25">
      <c r="A20" s="3"/>
      <c r="B20" s="66" t="s">
        <v>61</v>
      </c>
      <c r="C20" s="8">
        <v>0</v>
      </c>
      <c r="J20" s="21"/>
    </row>
    <row r="21" spans="1:10" x14ac:dyDescent="0.25">
      <c r="A21" s="3"/>
      <c r="B21" s="67" t="s">
        <v>77</v>
      </c>
      <c r="C21" s="5">
        <f>C19+C20</f>
        <v>0</v>
      </c>
      <c r="J21" s="7"/>
    </row>
    <row r="22" spans="1:10" x14ac:dyDescent="0.25">
      <c r="A22" s="3"/>
      <c r="B22" s="67"/>
      <c r="C22" s="51"/>
      <c r="J22" s="37" t="s">
        <v>59</v>
      </c>
    </row>
    <row r="23" spans="1:10" ht="17.25" customHeight="1" x14ac:dyDescent="0.25">
      <c r="A23" s="4"/>
      <c r="B23" s="417" t="s">
        <v>97</v>
      </c>
      <c r="C23" s="44">
        <v>0</v>
      </c>
      <c r="J23" s="37" t="s">
        <v>60</v>
      </c>
    </row>
    <row r="24" spans="1:10" ht="17.25" customHeight="1" x14ac:dyDescent="0.25">
      <c r="B24" s="417"/>
      <c r="J24" s="7"/>
    </row>
    <row r="25" spans="1:10" ht="17.25" customHeight="1" x14ac:dyDescent="0.25">
      <c r="J25" s="7"/>
    </row>
    <row r="26" spans="1:10" ht="17.25" customHeight="1" x14ac:dyDescent="0.25">
      <c r="B26" s="30" t="s">
        <v>78</v>
      </c>
      <c r="J26" s="37" t="s">
        <v>80</v>
      </c>
    </row>
    <row r="27" spans="1:10" ht="17.25" customHeight="1" x14ac:dyDescent="0.25">
      <c r="B27" s="46" t="s">
        <v>40</v>
      </c>
      <c r="C27" s="44">
        <v>0</v>
      </c>
    </row>
    <row r="28" spans="1:10" ht="17.25" customHeight="1" x14ac:dyDescent="0.3">
      <c r="B28" s="46" t="s">
        <v>41</v>
      </c>
      <c r="C28" s="44">
        <v>0</v>
      </c>
      <c r="D28" s="51"/>
      <c r="E28" s="7"/>
      <c r="J28" s="49" t="s">
        <v>67</v>
      </c>
    </row>
    <row r="29" spans="1:10" x14ac:dyDescent="0.25">
      <c r="B29" s="46" t="s">
        <v>42</v>
      </c>
      <c r="C29" s="44">
        <v>0</v>
      </c>
      <c r="D29" s="51"/>
      <c r="E29" s="7"/>
    </row>
    <row r="30" spans="1:10" x14ac:dyDescent="0.25">
      <c r="B30" s="46" t="s">
        <v>43</v>
      </c>
      <c r="C30" s="44">
        <v>0</v>
      </c>
      <c r="E30" s="7"/>
      <c r="J30" s="7"/>
    </row>
    <row r="31" spans="1:10" x14ac:dyDescent="0.25">
      <c r="E31" s="7"/>
      <c r="J31" s="7"/>
    </row>
    <row r="32" spans="1:10" x14ac:dyDescent="0.25">
      <c r="B32" s="14" t="s">
        <v>57</v>
      </c>
      <c r="C32" s="41">
        <f>SUM(C27:C30,C23,C21,C17)</f>
        <v>100000</v>
      </c>
      <c r="E32" s="7"/>
      <c r="J32" s="37" t="s">
        <v>64</v>
      </c>
    </row>
    <row r="33" spans="1:10" x14ac:dyDescent="0.25">
      <c r="B33" s="14" t="s">
        <v>11</v>
      </c>
      <c r="C33" s="6">
        <f>IF($C$9&lt;&gt;"",References!$B$2,IF($C$10&lt;&gt;"",References!$B$3,IF($C$11&lt;&gt;"",References!$B$4,"")))</f>
        <v>12</v>
      </c>
      <c r="E33" s="7"/>
      <c r="J33" s="37" t="s">
        <v>63</v>
      </c>
    </row>
    <row r="34" spans="1:10" ht="18.75" x14ac:dyDescent="0.3">
      <c r="B34" s="38" t="s">
        <v>1</v>
      </c>
      <c r="C34" s="50">
        <f>C32/C33</f>
        <v>8333.3333333333339</v>
      </c>
      <c r="D34" s="7"/>
      <c r="E34" s="7"/>
      <c r="J34" s="7"/>
    </row>
    <row r="35" spans="1:10" ht="15.75" x14ac:dyDescent="0.25">
      <c r="B35" s="14" t="s">
        <v>68</v>
      </c>
      <c r="C35" s="40">
        <f>IF(C6="Yes",3.5,2.5)</f>
        <v>2.5</v>
      </c>
      <c r="D35" s="7"/>
      <c r="J35" s="53" t="s">
        <v>69</v>
      </c>
    </row>
    <row r="36" spans="1:10" x14ac:dyDescent="0.25">
      <c r="C36" s="14"/>
    </row>
    <row r="37" spans="1:10" ht="15.75" customHeight="1" x14ac:dyDescent="0.3">
      <c r="A37" s="18" t="s">
        <v>19</v>
      </c>
      <c r="B37" s="12" t="s">
        <v>20</v>
      </c>
      <c r="C37" s="12"/>
      <c r="D37" s="6"/>
    </row>
    <row r="38" spans="1:10" ht="15.75" x14ac:dyDescent="0.25">
      <c r="B38" s="32" t="s">
        <v>46</v>
      </c>
      <c r="C38" s="32"/>
      <c r="D38" s="6"/>
    </row>
    <row r="39" spans="1:10" ht="15.75" x14ac:dyDescent="0.25">
      <c r="B39" s="32" t="s">
        <v>44</v>
      </c>
      <c r="C39" s="32"/>
      <c r="D39" s="6"/>
    </row>
    <row r="40" spans="1:10" ht="15.75" x14ac:dyDescent="0.25">
      <c r="B40" s="32" t="s">
        <v>45</v>
      </c>
      <c r="C40" s="32"/>
      <c r="D40" s="6"/>
    </row>
    <row r="41" spans="1:10" ht="18.75" x14ac:dyDescent="0.3">
      <c r="B41" s="47" t="s">
        <v>21</v>
      </c>
      <c r="C41" s="12"/>
      <c r="D41" s="6"/>
    </row>
    <row r="42" spans="1:10" ht="15.75" customHeight="1" x14ac:dyDescent="0.3">
      <c r="B42" s="47" t="s">
        <v>47</v>
      </c>
      <c r="C42" s="12"/>
      <c r="D42" s="6"/>
    </row>
    <row r="43" spans="1:10" ht="37.5" x14ac:dyDescent="0.3">
      <c r="A43" s="18" t="s">
        <v>48</v>
      </c>
      <c r="B43" s="48" t="s">
        <v>17</v>
      </c>
      <c r="C43" s="34"/>
      <c r="D43" s="6"/>
      <c r="E43" s="7"/>
    </row>
    <row r="44" spans="1:10" x14ac:dyDescent="0.25">
      <c r="B44" s="14"/>
      <c r="C44" s="14"/>
      <c r="D44" s="6"/>
      <c r="E44" s="7"/>
    </row>
    <row r="45" spans="1:10" ht="18.75" x14ac:dyDescent="0.3">
      <c r="A45" s="18" t="s">
        <v>49</v>
      </c>
      <c r="B45" s="12" t="s">
        <v>65</v>
      </c>
      <c r="C45" s="14"/>
      <c r="D45" s="9">
        <f>C34*C35</f>
        <v>20833.333333333336</v>
      </c>
      <c r="E45" s="7"/>
    </row>
    <row r="46" spans="1:10" ht="18.75" x14ac:dyDescent="0.3">
      <c r="A46" s="18"/>
      <c r="B46" s="14"/>
      <c r="C46" s="14"/>
      <c r="D46" s="9"/>
      <c r="E46" s="7"/>
    </row>
    <row r="47" spans="1:10" ht="18.75" x14ac:dyDescent="0.3">
      <c r="A47" s="18" t="s">
        <v>58</v>
      </c>
      <c r="B47" s="12" t="s">
        <v>66</v>
      </c>
      <c r="C47" s="12"/>
      <c r="D47" s="45" t="s">
        <v>39</v>
      </c>
      <c r="E47" s="7"/>
    </row>
    <row r="48" spans="1:10" ht="19.5" thickBot="1" x14ac:dyDescent="0.35">
      <c r="A48" s="10"/>
      <c r="B48" s="32"/>
      <c r="C48" s="32"/>
      <c r="D48" s="5"/>
      <c r="E48" s="7"/>
    </row>
    <row r="49" spans="1:5" ht="20.25" thickTop="1" thickBot="1" x14ac:dyDescent="0.35">
      <c r="A49" s="10"/>
      <c r="B49" s="33" t="s">
        <v>16</v>
      </c>
      <c r="C49" s="33"/>
      <c r="D49" s="54">
        <f>MIN(D45, 10000000)</f>
        <v>20833.333333333336</v>
      </c>
    </row>
    <row r="50" spans="1:5" ht="15.75" thickTop="1" x14ac:dyDescent="0.25"/>
    <row r="51" spans="1:5" ht="17.25" customHeight="1" x14ac:dyDescent="0.25">
      <c r="E51" s="7"/>
    </row>
    <row r="52" spans="1:5" ht="17.25" customHeight="1" x14ac:dyDescent="0.25">
      <c r="E52" s="7"/>
    </row>
    <row r="53" spans="1:5" ht="15.75" x14ac:dyDescent="0.25">
      <c r="E53" s="53" t="s">
        <v>18</v>
      </c>
    </row>
    <row r="54" spans="1:5" ht="16.5" customHeight="1" x14ac:dyDescent="0.25">
      <c r="B54" s="32"/>
      <c r="C54" s="32"/>
      <c r="D54" s="7"/>
      <c r="E54" s="7"/>
    </row>
    <row r="55" spans="1:5" ht="20.25" customHeight="1" x14ac:dyDescent="0.25"/>
    <row r="56" spans="1:5" x14ac:dyDescent="0.25">
      <c r="A56" s="7"/>
    </row>
    <row r="57" spans="1:5" x14ac:dyDescent="0.25">
      <c r="A57" s="7"/>
      <c r="B57" s="11"/>
      <c r="C57" s="11"/>
      <c r="D57" s="35"/>
    </row>
    <row r="58" spans="1:5" x14ac:dyDescent="0.25">
      <c r="B58" s="11"/>
      <c r="C58" s="11"/>
      <c r="D58" s="24"/>
    </row>
    <row r="59" spans="1:5" x14ac:dyDescent="0.25">
      <c r="B59" s="11"/>
      <c r="C59" s="11"/>
      <c r="D59" s="24"/>
    </row>
    <row r="60" spans="1:5" ht="18.75" customHeight="1" x14ac:dyDescent="0.25">
      <c r="B60" s="14"/>
      <c r="C60" s="14"/>
      <c r="D60" s="5"/>
      <c r="E60" s="21"/>
    </row>
    <row r="61" spans="1:5" x14ac:dyDescent="0.25">
      <c r="D61" s="25"/>
    </row>
    <row r="62" spans="1:5" x14ac:dyDescent="0.25">
      <c r="B62" s="14"/>
      <c r="C62" s="14"/>
      <c r="D62" s="26"/>
      <c r="E62" s="22"/>
    </row>
    <row r="63" spans="1:5" x14ac:dyDescent="0.25">
      <c r="D63" s="25"/>
    </row>
    <row r="64" spans="1:5" ht="18.75" x14ac:dyDescent="0.3">
      <c r="A64" s="18"/>
      <c r="B64" s="12"/>
      <c r="C64" s="12"/>
      <c r="D64" s="27"/>
      <c r="E64" s="7"/>
    </row>
    <row r="65" spans="1:5" ht="18.75" x14ac:dyDescent="0.3">
      <c r="B65" s="20"/>
      <c r="C65" s="20"/>
      <c r="D65" s="27"/>
      <c r="E65" s="7"/>
    </row>
    <row r="66" spans="1:5" ht="18.75" x14ac:dyDescent="0.3">
      <c r="A66" s="18"/>
      <c r="B66" s="19"/>
      <c r="C66" s="19"/>
      <c r="D66" s="28"/>
      <c r="E66" s="23"/>
    </row>
    <row r="67" spans="1:5" x14ac:dyDescent="0.25">
      <c r="B67" s="14"/>
      <c r="C67" s="14"/>
      <c r="D67" s="25"/>
    </row>
    <row r="68" spans="1:5" x14ac:dyDescent="0.25">
      <c r="D68" s="25"/>
    </row>
  </sheetData>
  <mergeCells count="1">
    <mergeCell ref="B23:B24"/>
  </mergeCells>
  <conditionalFormatting sqref="C5">
    <cfRule type="containsText" dxfId="1" priority="2" operator="containsText" text="No">
      <formula>NOT(ISERROR(SEARCH("No",C5)))</formula>
    </cfRule>
  </conditionalFormatting>
  <conditionalFormatting sqref="C6:C11 C13:C23 D28:D29 C27:C30 D34:D35 C32:C35 D37:D49">
    <cfRule type="expression" dxfId="0" priority="19">
      <formula>$C$5="No"</formula>
    </cfRule>
  </conditionalFormatting>
  <dataValidations count="1">
    <dataValidation type="custom" allowBlank="1" showInputMessage="1" showErrorMessage="1" errorTitle="Input Alert" error="Please check only one box." sqref="C9:C11 D57:D59" xr:uid="{F1021E51-3B35-4222-B1AE-6DB3422F3DFA}">
      <formula1>AND(COUNTA($C$9:$C$11)=1,COUNT($C$9:$C$11)=0)</formula1>
    </dataValidation>
  </dataValidations>
  <hyperlinks>
    <hyperlink ref="J7" r:id="rId1" location="naics" xr:uid="{03F8B2CD-3AA3-4FEE-86FB-DD8F3ABC8829}"/>
  </hyperlinks>
  <pageMargins left="0.25" right="0.25" top="0.75" bottom="0.75" header="0.3" footer="0.3"/>
  <pageSetup scale="75" fitToHeight="0"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7D0CEB4E-7666-463E-86F9-5B892527A9FA}">
          <x14:formula1>
            <xm:f>References!$B$6:$B$7</xm:f>
          </x14:formula1>
          <xm:sqref>C6 C7</xm:sqref>
        </x14:dataValidation>
        <x14:dataValidation type="list" allowBlank="1" showInputMessage="1" showErrorMessage="1" xr:uid="{ED1A8484-1C0D-495B-8904-B5A826EE8610}">
          <x14:formula1>
            <xm:f>References!$B$9:$B$10</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B10"/>
  <sheetViews>
    <sheetView workbookViewId="0">
      <selection activeCell="B4" sqref="B4"/>
    </sheetView>
  </sheetViews>
  <sheetFormatPr defaultRowHeight="15" x14ac:dyDescent="0.25"/>
  <sheetData>
    <row r="1" spans="1:2" x14ac:dyDescent="0.25">
      <c r="B1" t="s">
        <v>5</v>
      </c>
    </row>
    <row r="2" spans="1:2" x14ac:dyDescent="0.25">
      <c r="A2" t="s">
        <v>2</v>
      </c>
      <c r="B2">
        <v>12</v>
      </c>
    </row>
    <row r="3" spans="1:2" x14ac:dyDescent="0.25">
      <c r="A3" t="s">
        <v>3</v>
      </c>
      <c r="B3">
        <v>3</v>
      </c>
    </row>
    <row r="4" spans="1:2" x14ac:dyDescent="0.25">
      <c r="A4" t="s">
        <v>4</v>
      </c>
      <c r="B4">
        <v>2</v>
      </c>
    </row>
    <row r="6" spans="1:2" x14ac:dyDescent="0.25">
      <c r="B6" s="42" t="s">
        <v>35</v>
      </c>
    </row>
    <row r="7" spans="1:2" x14ac:dyDescent="0.25">
      <c r="B7" s="42" t="s">
        <v>34</v>
      </c>
    </row>
    <row r="9" spans="1:2" x14ac:dyDescent="0.25">
      <c r="B9" s="42" t="s">
        <v>34</v>
      </c>
    </row>
    <row r="10" spans="1:2" x14ac:dyDescent="0.25">
      <c r="B10" s="42" t="s">
        <v>35</v>
      </c>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Pre-Checklist</vt:lpstr>
      <vt:lpstr>Sheet1</vt:lpstr>
      <vt:lpstr>Calc Worksheet</vt:lpstr>
      <vt:lpstr>Owner-Employee Calc</vt:lpstr>
      <vt:lpstr>S Corp or C Corp</vt:lpstr>
      <vt:lpstr>References</vt:lpstr>
    </vt:vector>
  </TitlesOfParts>
  <Company>First Hawaiian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First Hawaiian Bank</dc:creator>
  <cp:lastModifiedBy>Darryl Yim</cp:lastModifiedBy>
  <cp:lastPrinted>2020-04-27T19:49:47Z</cp:lastPrinted>
  <dcterms:created xsi:type="dcterms:W3CDTF">2020-04-01T00:54:42Z</dcterms:created>
  <dcterms:modified xsi:type="dcterms:W3CDTF">2021-04-02T19:44:14Z</dcterms:modified>
</cp:coreProperties>
</file>